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P:\Informe Anual\2018\Contenido\Publicación Web\"/>
    </mc:Choice>
  </mc:AlternateContent>
  <xr:revisionPtr revIDLastSave="0" documentId="13_ncr:1_{A57DB80C-D0B9-4429-B1CD-B21D180257BA}" xr6:coauthVersionLast="41" xr6:coauthVersionMax="41" xr10:uidLastSave="{00000000-0000-0000-0000-000000000000}"/>
  <bookViews>
    <workbookView xWindow="-120" yWindow="-120" windowWidth="29040" windowHeight="15840" tabRatio="1000" activeTab="4" xr2:uid="{00000000-000D-0000-FFFF-FFFF00000000}"/>
  </bookViews>
  <sheets>
    <sheet name="Balance" sheetId="13" r:id="rId1"/>
    <sheet name="Estado de Resultados" sheetId="14" r:id="rId2"/>
    <sheet name="Otro Resultado Integral" sheetId="18" r:id="rId3"/>
    <sheet name="ECP" sheetId="16" r:id="rId4"/>
    <sheet name="EFE" sheetId="19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[1]BALANCE!$Q$7:$T$3772</definedName>
    <definedName name="_xlnm.Print_Area" localSheetId="0">Balance!$C$3:$K$65</definedName>
    <definedName name="_xlnm.Print_Area" localSheetId="3">ECP!$C$1:$L$55</definedName>
    <definedName name="_xlnm.Print_Area" localSheetId="4">EFE!$C$1:$E$105</definedName>
    <definedName name="_xlnm.Print_Area" localSheetId="1">'Estado de Resultados'!$C$5:$F$109</definedName>
    <definedName name="_xlnm.Print_Area" localSheetId="2">'Otro Resultado Integral'!$C$3:$E$61</definedName>
    <definedName name="CAJA" localSheetId="4">EFE!$C$11:$E$88</definedName>
    <definedName name="CAJA">#REF!</definedName>
    <definedName name="DATO" localSheetId="4">#REF!</definedName>
    <definedName name="DATO">#REF!</definedName>
    <definedName name="DIA">[2]ACTIVOS!$AF$11:$AG$22</definedName>
    <definedName name="FLUJO" localSheetId="4">[3]BALANCE!$B$7:$H$3772</definedName>
    <definedName name="FLUJO">[4]BALANCE!$B$7:$H$3772</definedName>
    <definedName name="FLUJOA" localSheetId="4">#REF!</definedName>
    <definedName name="FLUJOA">[4]ANEXO!$C$7:$I$159</definedName>
    <definedName name="LM" localSheetId="4">#REF!</definedName>
    <definedName name="LM">#REF!</definedName>
    <definedName name="MES" localSheetId="4">[3]BALANCE!#REF!</definedName>
    <definedName name="MES">[3]BALANCE!#REF!</definedName>
    <definedName name="ORI" localSheetId="0">[5]ORI!$B$9:$I$211</definedName>
    <definedName name="ORI" localSheetId="1">[5]ORI!$B$9:$I$211</definedName>
    <definedName name="ORI" localSheetId="2">[5]ORI!$B$9:$I$211</definedName>
    <definedName name="ORI">#REF!</definedName>
    <definedName name="PUC" localSheetId="0">[5]CUIF!$B$12:$H$3777</definedName>
    <definedName name="PUC" localSheetId="4">[2]CUIF!$B$5:$AC$213</definedName>
    <definedName name="PUC" localSheetId="1">[5]CUIF!$B$12:$H$3777</definedName>
    <definedName name="PUC" localSheetId="2">[5]CUIF!$B$12:$H$3777</definedName>
    <definedName name="PUC">#REF!</definedName>
    <definedName name="TI">[6]NOPUC!$H$11:$H$169</definedName>
    <definedName name="VALOR">[6]NOPUC!$I$11:$I$169</definedName>
    <definedName name="VALOR1">[6]NOPUC!$J$11:$J$169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19" l="1"/>
  <c r="E56" i="19"/>
  <c r="E82" i="19"/>
  <c r="D82" i="19"/>
  <c r="D72" i="19"/>
  <c r="E72" i="19"/>
  <c r="E47" i="19"/>
  <c r="D47" i="19"/>
  <c r="D59" i="19" s="1"/>
  <c r="H24" i="16"/>
  <c r="H38" i="16" s="1"/>
  <c r="I24" i="16"/>
  <c r="I38" i="16" s="1"/>
  <c r="J24" i="16"/>
  <c r="J38" i="16" s="1"/>
  <c r="L20" i="16"/>
  <c r="L21" i="16"/>
  <c r="L35" i="16"/>
  <c r="L34" i="16"/>
  <c r="K36" i="16"/>
  <c r="L36" i="16" s="1"/>
  <c r="K22" i="16"/>
  <c r="K24" i="16" s="1"/>
  <c r="K38" i="16" s="1"/>
  <c r="E43" i="18"/>
  <c r="L10" i="16"/>
  <c r="D43" i="18"/>
  <c r="L22" i="16" l="1"/>
  <c r="E59" i="19"/>
  <c r="L24" i="16"/>
  <c r="E30" i="18"/>
  <c r="D30" i="18"/>
  <c r="E26" i="18"/>
  <c r="D26" i="18"/>
  <c r="D36" i="18" s="1"/>
  <c r="E20" i="18"/>
  <c r="D20" i="18"/>
  <c r="F78" i="14"/>
  <c r="E78" i="14"/>
  <c r="E63" i="14"/>
  <c r="E65" i="14"/>
  <c r="E68" i="14" s="1"/>
  <c r="E84" i="14" s="1"/>
  <c r="E88" i="14" s="1"/>
  <c r="F63" i="14"/>
  <c r="F65" i="14" s="1"/>
  <c r="F68" i="14" s="1"/>
  <c r="F84" i="14" s="1"/>
  <c r="F88" i="14" s="1"/>
  <c r="J21" i="13"/>
  <c r="J25" i="13"/>
  <c r="K21" i="13"/>
  <c r="K25" i="13" s="1"/>
  <c r="D38" i="18" l="1"/>
  <c r="E36" i="18"/>
  <c r="E38" i="18" s="1"/>
  <c r="E11" i="19"/>
  <c r="E61" i="19" s="1"/>
  <c r="E84" i="19" s="1"/>
  <c r="E88" i="19" s="1"/>
  <c r="F90" i="14"/>
  <c r="D11" i="19"/>
  <c r="D61" i="19" s="1"/>
  <c r="D84" i="19" s="1"/>
  <c r="D88" i="19" s="1"/>
  <c r="E90" i="14"/>
  <c r="J38" i="13" l="1"/>
  <c r="J40" i="13" s="1"/>
  <c r="J43" i="13" s="1"/>
  <c r="J45" i="13" s="1"/>
  <c r="E93" i="14"/>
  <c r="D11" i="18" s="1"/>
  <c r="D40" i="18" s="1"/>
  <c r="D42" i="18" s="1"/>
  <c r="D45" i="18" s="1"/>
  <c r="F93" i="14"/>
  <c r="E11" i="18" s="1"/>
  <c r="E40" i="18" s="1"/>
  <c r="E42" i="18" s="1"/>
  <c r="E45" i="18" s="1"/>
  <c r="K38" i="13"/>
  <c r="K40" i="13" s="1"/>
  <c r="K43" i="13" s="1"/>
  <c r="K45" i="13" s="1"/>
  <c r="G24" i="16"/>
  <c r="G38" i="16" s="1"/>
  <c r="F24" i="16"/>
  <c r="F38" i="16" s="1"/>
  <c r="E24" i="16"/>
  <c r="E38" i="16" s="1"/>
  <c r="D24" i="16"/>
  <c r="D38" i="16" s="1"/>
  <c r="L38" i="16" l="1"/>
</calcChain>
</file>

<file path=xl/sharedStrings.xml><?xml version="1.0" encoding="utf-8"?>
<sst xmlns="http://schemas.openxmlformats.org/spreadsheetml/2006/main" count="262" uniqueCount="229">
  <si>
    <t>ACTIVO</t>
  </si>
  <si>
    <t>RESULTADO OPERACIONAL DIRECTO</t>
  </si>
  <si>
    <t>DEPRECIACIONES Y AMORTIZACIONES</t>
  </si>
  <si>
    <t>PASIVO</t>
  </si>
  <si>
    <t>BANCO DE COMERCIO EXTERIOR DE COLOMBIA S.A.  -  BANCÓLDEX</t>
  </si>
  <si>
    <t>Otros Pasivos</t>
  </si>
  <si>
    <t>BANCO DE COMERCIO EXTERIOR DE COLOMBIA S.A. - BANCÓLDEX -</t>
  </si>
  <si>
    <t>OTROS INGRESOS Y GASTOS OPERACIONALES - NETO</t>
  </si>
  <si>
    <t>IMPUESTO A LA RENTA Y COMPLEMENTARIOS</t>
  </si>
  <si>
    <t xml:space="preserve">Total pasivo </t>
  </si>
  <si>
    <t>Total pasivo y patrimonio de los accionistas</t>
  </si>
  <si>
    <t>Cambios</t>
  </si>
  <si>
    <t>Comisiones</t>
  </si>
  <si>
    <t>Pérdida en Venta de Cartera</t>
  </si>
  <si>
    <t>INGRESOS OPERACIONALES</t>
  </si>
  <si>
    <t>GASTOS OPERACIONALES</t>
  </si>
  <si>
    <t>Otros</t>
  </si>
  <si>
    <t>Dividendos y Participaciones</t>
  </si>
  <si>
    <t xml:space="preserve">     de $1.000 cada una.  Suscrito y pagado: 1.062.556.872</t>
  </si>
  <si>
    <t>Autorizado: 1.100.000.000  acciones de valor nominal</t>
  </si>
  <si>
    <t>AMORTIZACIÓN DE ACTIVOS INTANGIBLES</t>
  </si>
  <si>
    <t>Otro resultado integral</t>
  </si>
  <si>
    <t>Cuentas comerciales por cobrar y otras cuentas por cobrar, neto</t>
  </si>
  <si>
    <t>Cuentas comerciales por pagar y otras cuentas por pagar</t>
  </si>
  <si>
    <t>DETERIORO DE ACTIVOS</t>
  </si>
  <si>
    <t>GASTOS DE OPERACIONES:</t>
  </si>
  <si>
    <t>INGRESOS DE OPERACIONES ORDINARIAS GENERALES:</t>
  </si>
  <si>
    <t>Ingresos financieros cartera</t>
  </si>
  <si>
    <t>Ingresos financieros operaciones del mercado monetario y otros intereses</t>
  </si>
  <si>
    <t>Valoración de inversiones a valor razonable - instrumentos de deuda</t>
  </si>
  <si>
    <t>Valoración de inversiones a valor razonable - instrumentos de patrimonio</t>
  </si>
  <si>
    <t>Comisiones y honorarios</t>
  </si>
  <si>
    <t>Utilidad en la valoración de derivados - de especulación</t>
  </si>
  <si>
    <t>Valoración de derivados - de cobertura</t>
  </si>
  <si>
    <t>Valoración de posiciones en corto de operac. repo abierto,  simultáneas y transf. temporal de valores</t>
  </si>
  <si>
    <t>Método de participación patrimonial</t>
  </si>
  <si>
    <t>Beneficios a empleados</t>
  </si>
  <si>
    <t>DEPRECIACIÓN DE LA PROPIEDAD PLANTA Y EQUIPO</t>
  </si>
  <si>
    <t>Otros activos</t>
  </si>
  <si>
    <t>Cuentas por cobrar</t>
  </si>
  <si>
    <t>Cartera de créditos</t>
  </si>
  <si>
    <t>Bienes recibidos en pago y restituidos</t>
  </si>
  <si>
    <t>Intereses depósitos y exigibilidades</t>
  </si>
  <si>
    <t>Intereses créditos de bancos y otras obligaciones financieras</t>
  </si>
  <si>
    <t>Financieros por operaciones del mercado monetario y otros intereses</t>
  </si>
  <si>
    <t>Valoración inversiones a valor razonable - instrumentos de deuda</t>
  </si>
  <si>
    <t>RESULTADO OPERACIONAL ANTES DE DETERIORO,</t>
  </si>
  <si>
    <t>Instrumentos financieros a costo amortizado</t>
  </si>
  <si>
    <t>Activos no corrientes mantenidos para la venta, neto</t>
  </si>
  <si>
    <t>Total activo</t>
  </si>
  <si>
    <t>Instrumentos financieros a valor razonable</t>
  </si>
  <si>
    <t>Capital social</t>
  </si>
  <si>
    <t>Reserva legal</t>
  </si>
  <si>
    <t>Reservas ocasionales</t>
  </si>
  <si>
    <t>Pérdida en la valoracion de operaciones de contado</t>
  </si>
  <si>
    <t>Valoracion de derivados – de negociación</t>
  </si>
  <si>
    <t>Valoración de derivados – de cobertura</t>
  </si>
  <si>
    <t>Valoración en posiciones en corto de operac. repo abierto, simultáneas y transf. temporal de valores</t>
  </si>
  <si>
    <t>Las notas adjuntas son parte integral de los estados financieros</t>
  </si>
  <si>
    <t>Reservas estatutarias</t>
  </si>
  <si>
    <t>Total otro resultado integral</t>
  </si>
  <si>
    <t>Instrumentos financieros derivados</t>
  </si>
  <si>
    <t>Otros activos financieros</t>
  </si>
  <si>
    <t>Activos por impuestos diferidos</t>
  </si>
  <si>
    <t>Otros activos no financieros</t>
  </si>
  <si>
    <t>Activos intangibles distintos de la plusvalía</t>
  </si>
  <si>
    <t>Pasivo por impuestos diferidos</t>
  </si>
  <si>
    <t>Pasivos por impuestos corrientes</t>
  </si>
  <si>
    <t>Ganancia en venta de inversiones  - instrumentos de deuda</t>
  </si>
  <si>
    <t>Inversiones  - instrumentos de patrimonio</t>
  </si>
  <si>
    <t>Honorarios</t>
  </si>
  <si>
    <t>Arrendamientos</t>
  </si>
  <si>
    <t>Impuestos y tasas</t>
  </si>
  <si>
    <t>Pérdida en Venta de Inversiones - instrumentos de deuda</t>
  </si>
  <si>
    <t>Otras</t>
  </si>
  <si>
    <t>Notas</t>
  </si>
  <si>
    <t>Efectivo y equivalentes de efectivo</t>
  </si>
  <si>
    <r>
      <t>Inversiones a valor razonable con cambios en resultados - instrumentos de deuda</t>
    </r>
    <r>
      <rPr>
        <sz val="10"/>
        <color theme="0"/>
        <rFont val="Verdana"/>
        <family val="2"/>
      </rPr>
      <t>…………………………………..……………..</t>
    </r>
  </si>
  <si>
    <r>
      <t xml:space="preserve">Inversiones a valor razonable con cambios en el ORI - instrumentos de deuda </t>
    </r>
    <r>
      <rPr>
        <sz val="10"/>
        <color theme="0"/>
        <rFont val="Verdana"/>
        <family val="2"/>
      </rPr>
      <t>………………………………………………...</t>
    </r>
  </si>
  <si>
    <r>
      <t>Inversiones a valor razonable con cambios en el ORI - instrumentos de patrimonio</t>
    </r>
    <r>
      <rPr>
        <sz val="10"/>
        <color theme="0"/>
        <rFont val="Verdana"/>
        <family val="2"/>
      </rPr>
      <t>……………………………….</t>
    </r>
  </si>
  <si>
    <r>
      <t xml:space="preserve">Inversiones contabilizadas utilizando el método de participación y a costo </t>
    </r>
    <r>
      <rPr>
        <sz val="10"/>
        <color theme="0"/>
        <rFont val="Verdana"/>
        <family val="2"/>
      </rPr>
      <t>………………………….…....……………..……..</t>
    </r>
  </si>
  <si>
    <t>Las notas adjuntas son parte integral de estos estados financieros</t>
  </si>
  <si>
    <t>OTRO RESULTADO INTEGRAL</t>
  </si>
  <si>
    <t>COBERTURAS DEL FLUJO DE EFECTIVO</t>
  </si>
  <si>
    <t>RESULTADO INTEGRAL TOTAL</t>
  </si>
  <si>
    <t>Componentes de otro resultado integral que no se reclasificarán al resultado del periodo</t>
  </si>
  <si>
    <t>Total otro resultado integral que no se reclasificará al resultado del periodo</t>
  </si>
  <si>
    <t>Componentes de otro resultado integral que se reclasificarán al resultado del periodo</t>
  </si>
  <si>
    <t>Otro resultado integral, coberturas del flujo de efectivo</t>
  </si>
  <si>
    <t>Total otro resultado integral que se reclasificará al resultado del periodo</t>
  </si>
  <si>
    <t>Activos financieros disponibles para la venta</t>
  </si>
  <si>
    <t>Ajustes en la aplicación por primera vez, neto impuesto diferido</t>
  </si>
  <si>
    <t>Coberturas de flujos de efectivo, neto impuesto diferido</t>
  </si>
  <si>
    <t>Inversiones en instrumentos de patrimonio, neto impuesto diferido</t>
  </si>
  <si>
    <t>Pasivos estimados y provisiones</t>
  </si>
  <si>
    <t>Otros impuestos por pagar</t>
  </si>
  <si>
    <t xml:space="preserve">Propiedades y equipo, neto  </t>
  </si>
  <si>
    <t>Propiedades de inversión</t>
  </si>
  <si>
    <t>Arrendamiento financiero</t>
  </si>
  <si>
    <t>(Cifras expresadas en miles de pesos colombianos)</t>
  </si>
  <si>
    <t xml:space="preserve">     acciones al 31 de diciembre de 2018</t>
  </si>
  <si>
    <t>POR LOS AÑOS TERMINADOS EL 31 DE DICIEMBRE DE 2018 Y 2017</t>
  </si>
  <si>
    <t>BANCO DE COMERCIO EXTERIOR DE COLOMBIA S.A. - BANCÓLDEX</t>
  </si>
  <si>
    <t>(Cifras expresadas en miles de pesos colombianos excepto utilidad neta por acción)</t>
  </si>
  <si>
    <t>Capital Social</t>
  </si>
  <si>
    <t>Reservas</t>
  </si>
  <si>
    <t>Legal</t>
  </si>
  <si>
    <t>Estatutaria</t>
  </si>
  <si>
    <t>Ocasionales</t>
  </si>
  <si>
    <t>SALDO AL 31 DE DICIEMBRE DE 2016</t>
  </si>
  <si>
    <t>Movimiento del ejercicio</t>
  </si>
  <si>
    <t>Distribución de la utilidad neta del periodo</t>
  </si>
  <si>
    <t xml:space="preserve">Utilidad para pago de dividendos </t>
  </si>
  <si>
    <t>Pago de dividendos en efectivo: $ 87.767.198</t>
  </si>
  <si>
    <t>Dividendo Acciones Preferencial Serie C y</t>
  </si>
  <si>
    <t xml:space="preserve">de $ 82.60 fue cancelado en 31 de Julio de 2017 </t>
  </si>
  <si>
    <t>Acciones ordinarias Serie A y Serie B</t>
  </si>
  <si>
    <t>SALDO AL 31 DE DICIEMBRE DE 2017</t>
  </si>
  <si>
    <t>SALDO AL 31 DE DICIEMBRE DE 2018</t>
  </si>
  <si>
    <t>Las notas adjuntas son parte integral de estos estados financieros.</t>
  </si>
  <si>
    <t>BANCO DE COMERCIO EXTERIOR DE COLOMBIA S.A.- BANCÓLDEX</t>
  </si>
  <si>
    <t>FLUJOS DE EFECTIVO POR LAS ACTIVIDADES DE OPERACIÓN:</t>
  </si>
  <si>
    <t>Ajustes para conciliar la utilidad neta y el efectivo neto</t>
  </si>
  <si>
    <t xml:space="preserve"> (usado en) provisto las actividades de operación:</t>
  </si>
  <si>
    <t>Deterioro inversiones</t>
  </si>
  <si>
    <t>Deterioro cartera de créditos</t>
  </si>
  <si>
    <t>Deterioro cuentas por cobrar</t>
  </si>
  <si>
    <t>Deterioro activos no corriente mantenidos para la venta</t>
  </si>
  <si>
    <t>Deterioro otros activos</t>
  </si>
  <si>
    <t>Gasto de Cesantías</t>
  </si>
  <si>
    <t>Depreciaciones de propiedad, planta y equipo</t>
  </si>
  <si>
    <t>Revaluación de propiedad, planta y equipo</t>
  </si>
  <si>
    <t>Amortizaciones de intangibles</t>
  </si>
  <si>
    <t>Reintegro de deterioro cuentas por cobrar</t>
  </si>
  <si>
    <t>Valoración de inversiones</t>
  </si>
  <si>
    <t>Valoración de derivados</t>
  </si>
  <si>
    <t>(Aumento) disminución activo por impuesto diferido</t>
  </si>
  <si>
    <t>Producto de la venta de propiedades, planta y equipo</t>
  </si>
  <si>
    <t>Producto de la venta de activos no corriente mantenidos para la venta</t>
  </si>
  <si>
    <t>Aumento (disminución) instrumentos financieros a costo amortizado</t>
  </si>
  <si>
    <t>Aumento (disminución) aceptaciones bancarias</t>
  </si>
  <si>
    <t>Reexpresión de creditos y otras obligaciones financieras</t>
  </si>
  <si>
    <t>Reexpresión de arrendamientos financieros</t>
  </si>
  <si>
    <t>Pago de creditos y otras obligaciones financieras</t>
  </si>
  <si>
    <t>Pago de arrendamiento financiero</t>
  </si>
  <si>
    <t>Pago de cesantías</t>
  </si>
  <si>
    <t>Total ajustes</t>
  </si>
  <si>
    <t>FLUJOS DE EFECTIVO DE LAS ACTIVIDADES DE INVERSIÓN:</t>
  </si>
  <si>
    <t>(Aumento) disminución en operaciones de mercado monetario</t>
  </si>
  <si>
    <t>(Aumento) disminución en inversiones y operaciones con derivados</t>
  </si>
  <si>
    <t>Adiciones activos no corriente mantenidos para la venta</t>
  </si>
  <si>
    <t>Compra propiedades, planta y equipo</t>
  </si>
  <si>
    <t>Compra activo intangible</t>
  </si>
  <si>
    <t>Efectivo neto (usado en) provisto por las actividades de inversión</t>
  </si>
  <si>
    <t>FLUJOS DE EFECTIVO DE LAS ACTIVIDADES DE FINANCIACIÓN:</t>
  </si>
  <si>
    <t>Créditos de bancos y otras obligaciones financieras</t>
  </si>
  <si>
    <t>Arrendamiento financieros</t>
  </si>
  <si>
    <t>Pago de Dividendos</t>
  </si>
  <si>
    <t>EFECTIVO Y EQUIVALENTES DE EFECTIVO AL COMIENZO DEL AÑO</t>
  </si>
  <si>
    <t>EFECTIVO Y EQUIVALENTES DE EFECTIVO AL FINAL DEL AÑO</t>
  </si>
  <si>
    <t>Pago de dividendos en efectivo: $ 80.021.158</t>
  </si>
  <si>
    <t>ESTADOS DE SITUACIÓN FINANCIERA CONSOLIDADOS AL 31 DE DICIEMBRE DE 2018 Y 2017</t>
  </si>
  <si>
    <t>Instrumentos financieros</t>
  </si>
  <si>
    <t>Inversiones a costo amortizado</t>
  </si>
  <si>
    <r>
      <t>Inversiones a valor razonable con cambios en resultados - instrumentos de patrimonio</t>
    </r>
    <r>
      <rPr>
        <sz val="10"/>
        <color theme="0"/>
        <rFont val="Verdana"/>
        <family val="2"/>
      </rPr>
      <t>…………………………………………….</t>
    </r>
  </si>
  <si>
    <t>Inversión en acuerdos conjuntos</t>
  </si>
  <si>
    <t>Deterioro de inversiones en Instrumentos de deuda</t>
  </si>
  <si>
    <t>Cartera de crédito y operaciones de leasing financiero a costo amortizado, neto</t>
  </si>
  <si>
    <t>Propiedades y equipo en arrendamiento operativo</t>
  </si>
  <si>
    <t>ESTADOS DE RESULTADOS CONSOLIDADOS</t>
  </si>
  <si>
    <t>Valoración a costo amortizado de inversiones</t>
  </si>
  <si>
    <t>Utilidad por venta de activos no corrientes mantenidos para la venta</t>
  </si>
  <si>
    <t>Ingresos operacionales leasing</t>
  </si>
  <si>
    <t>Pérdida en venta de bienes recibidos en pago y restituidos</t>
  </si>
  <si>
    <t>Operaciones de leasing financiero</t>
  </si>
  <si>
    <t>Diferencias entre los estados financieros consolidados y separados</t>
  </si>
  <si>
    <t>ESTADOS DE CAMBIOS EN EL PATRIMONIO NETO CONSOLIDADOS</t>
  </si>
  <si>
    <t>Traslado a pérdidas acumuladas de ejercicios anteriores</t>
  </si>
  <si>
    <t>Ganancias del ejercicio</t>
  </si>
  <si>
    <t>Depreciaciones de propiedades y equipo en arrendamiento operativo</t>
  </si>
  <si>
    <t>Reintegro de deterioro de cartera de créditos a costo amortizado</t>
  </si>
  <si>
    <t>Reintegro de deterioro activos no corriente mantenidos para la venta</t>
  </si>
  <si>
    <t>Producto de la venta de propiedades y equipo en arrendamiento operativo</t>
  </si>
  <si>
    <t>Producto de la venta de activo intangible</t>
  </si>
  <si>
    <t>Aumento (disminución) Pasivo por impuestos diferidos</t>
  </si>
  <si>
    <t>Compras propiedades y equipo en arrendamiento operativo</t>
  </si>
  <si>
    <t>Revaluación propiedades y equipo en arrendamiento operativo</t>
  </si>
  <si>
    <t xml:space="preserve"> (DISMINUCIÓN) AUMENTO NETO EN EFECTIVO Y EQUIVALENTE DE EFECTIVO</t>
  </si>
  <si>
    <t>Aumento instrumentos financieros a valor razonable</t>
  </si>
  <si>
    <t>Aumento créditos de bancos y otras obligaciones financieras</t>
  </si>
  <si>
    <t>Disminución pasivo arrendamiento financiero</t>
  </si>
  <si>
    <t>(Disminución) aumento patrimonio producto de consolidación</t>
  </si>
  <si>
    <t>Aumento (disminución) beneficios a empleados</t>
  </si>
  <si>
    <t>Disminución otras provisiones</t>
  </si>
  <si>
    <t>Aumento cuentas por pagar</t>
  </si>
  <si>
    <t>Disminución en otros activos</t>
  </si>
  <si>
    <t>Aumento en cuentas por cobrar</t>
  </si>
  <si>
    <t>Aumento en cartera de crédito y operaciones de leasing financiero a costo amortizado</t>
  </si>
  <si>
    <t>(Disminución) aumento en otros resutados integrales</t>
  </si>
  <si>
    <t>Utilidad en venta de inversiones, neto</t>
  </si>
  <si>
    <t>Pérdida (Utilidad) en venta de activos no corriente mantenidos para la venta, neto</t>
  </si>
  <si>
    <t>Ganancia del ejercicio</t>
  </si>
  <si>
    <t>GANANCIA DEL EJERCICIO</t>
  </si>
  <si>
    <t>GANANCIA ANTES DE IMPUESTOS</t>
  </si>
  <si>
    <t>Por valoración activos financieros disponibles para la venta, neto impuesto diferido</t>
  </si>
  <si>
    <t xml:space="preserve">de $ 82.60 fue entre 4 de agosto de 2017 y 15 de </t>
  </si>
  <si>
    <t>diciembre de 2017, sobre 1.062.556.872 Acciones</t>
  </si>
  <si>
    <t xml:space="preserve">de $ 75.31 fue entre 26 de junio de 2018 y 15 de </t>
  </si>
  <si>
    <t xml:space="preserve">     diciembre de 2018, sobre 1.062.556.872 Acciones</t>
  </si>
  <si>
    <t xml:space="preserve">   de $ 75.31 fue cancelado en 26 de Junio de 2018 </t>
  </si>
  <si>
    <t>Revaluación de propiedad y equipo, neto impuesto diferido</t>
  </si>
  <si>
    <t>Participación de otro resultado integral de asociadas contabilizados utilizando el método de la participación</t>
  </si>
  <si>
    <t>Efectivo neto provisto por las actividades de financiación</t>
  </si>
  <si>
    <t>Utilidad en venta de propiedad planta y equipo, neto</t>
  </si>
  <si>
    <t>Reintegro de deterioro de inversiones</t>
  </si>
  <si>
    <t>Intereses arrendamiento financieros</t>
  </si>
  <si>
    <t>Efectivo neto usado en  las actividades de operación</t>
  </si>
  <si>
    <t xml:space="preserve">Total del Patrimonio </t>
  </si>
  <si>
    <t>Patrimonio atribuible a los accionistas</t>
  </si>
  <si>
    <t>GANANCIA TOTAL DEL EJERCICIO</t>
  </si>
  <si>
    <t>Participación no Controlante</t>
  </si>
  <si>
    <t>Participación no controlante</t>
  </si>
  <si>
    <t xml:space="preserve">Patrimonio </t>
  </si>
  <si>
    <t>Disminución otros pasivos</t>
  </si>
  <si>
    <t>Pérdidas acumuladas ejercicios anteriores</t>
  </si>
  <si>
    <t xml:space="preserve"> ATRIBUIBLE A LOS ACCIONISTAS</t>
  </si>
  <si>
    <t xml:space="preserve"> ATRIBUIBLE A LA PARTICIPACIÓN NO CONTROLANTE</t>
  </si>
  <si>
    <t>OTRO RESULTADO INTEGRAL CONSOLIDADO</t>
  </si>
  <si>
    <t>ESTADO DE FLUJO DE EFECTIVO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</si>
</sst>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)&quot;C$&quot;_ ;_ * \(#,##0.00\)&quot;C$&quot;_ ;_ * &quot;-&quot;??_)&quot;C$&quot;_ ;_ @_ "/>
    <numFmt numFmtId="166" formatCode="_ * #,##0.00_)_C_$_ ;_ * \(#,##0.00\)_C_$_ ;_ * &quot;-&quot;??_)_C_$_ ;_ @_ "/>
    <numFmt numFmtId="167" formatCode="#,##0;\(#,##0\)"/>
    <numFmt numFmtId="168" formatCode="_-* #,##0_-;\-* #,##0_-;_-* &quot;-&quot;??_-;_-@_-"/>
    <numFmt numFmtId="169" formatCode="#,##0.0000000000000;\-#,##0.0000000000000"/>
    <numFmt numFmtId="170" formatCode="#,##0.00000"/>
    <numFmt numFmtId="171" formatCode="#,##0.000000000;\-#,##0.000000000"/>
    <numFmt numFmtId="172" formatCode="\C\O\P\ \ \ #,##0;\(#,##0\)"/>
    <numFmt numFmtId="173" formatCode="_ * #,##0.0000_)_C_$_ ;_ * \(#,##0.0000\)_C_$_ ;_ * &quot;-&quot;??_)_C_$_ ;_ @_ 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._.* #,##0_)_%;_._.* \(#,##0\)_%;_._.* 0_)_%;_._.@_)_%"/>
    <numFmt numFmtId="177" formatCode="_._.&quot;$&quot;* #,##0_)_%;_._.&quot;$&quot;* \(#,##0\)_%;_._.&quot;$&quot;* \ _)_%"/>
    <numFmt numFmtId="178" formatCode="_._.* #,##0.0_)_%;_._.* \(#,##0.0\)_%;_._.* \ .0_)_%"/>
    <numFmt numFmtId="179" formatCode="_._.* #,##0.00_)_%;_._.* \(#,##0.00\)_%;_._.* \ .00_)_%"/>
    <numFmt numFmtId="180" formatCode="_._.* #,##0.000_)_%;_._.* \(#,##0.000\)_%;_._.* \ .000_)_%"/>
    <numFmt numFmtId="181" formatCode="_._.* #,###\-_)_%;_._.* \(#,###\-\)_%;_._.* \-_)_%;_._.@_)_%"/>
    <numFmt numFmtId="182" formatCode="_._.&quot;$&quot;* #,##0.0_)_%;_._.&quot;$&quot;* \(#,##0.0\)_%;_._.&quot;$&quot;* \ .0_)_%"/>
    <numFmt numFmtId="183" formatCode="_._.&quot;$&quot;* #,##0.00_)_%;_._.&quot;$&quot;* \(#,##0.00\)_%;_._.&quot;$&quot;* \ .00_)_%"/>
    <numFmt numFmtId="184" formatCode="_._.&quot;$&quot;* #,##0.000_)_%;_._.&quot;$&quot;* \(#,##0.000\)_%;_._.&quot;$&quot;* \ .000_)_%"/>
    <numFmt numFmtId="185" formatCode="_._.&quot;$&quot;* #,##0_)_%;_._.&quot;$&quot;* \(#,##0\)_%;_._.&quot;$&quot;* 0_)_%;_._.@_)_%"/>
    <numFmt numFmtId="186" formatCode="mmmm\ d\,\ yyyy"/>
    <numFmt numFmtId="187" formatCode="_(0_)%;\(0\)%;\ \ _)\%"/>
    <numFmt numFmtId="188" formatCode="_._._(* 0_)%;_._.\(* 0\)%;_._._(* \ _)\%"/>
    <numFmt numFmtId="189" formatCode="_(0_)%;\(0\)%"/>
    <numFmt numFmtId="190" formatCode="_(0.0_)%;\(0.0\)%;\ \ .0_)%"/>
    <numFmt numFmtId="191" formatCode="_._._(* 0.0_)%;_._.\(* 0.0\)%;_._._(* \ .0_)%"/>
    <numFmt numFmtId="192" formatCode="_(0.0_)%;\(0.0\)%"/>
    <numFmt numFmtId="193" formatCode="_(0.00_)%;\(0.00\)%;\ \ .00_)%"/>
    <numFmt numFmtId="194" formatCode="_._._(* 0.00_)%;_._.\(* 0.00\)%;_._._(* \ .00_)%"/>
    <numFmt numFmtId="195" formatCode="_(0.00_)%;\(0.00\)%"/>
    <numFmt numFmtId="196" formatCode="_(0.000_)%;\(0.000\)%;\ \ .000_)%"/>
    <numFmt numFmtId="197" formatCode="_._._(* 0.000_)%;_._.\(* 0.000\)%;_._._(* \ .000_)%"/>
    <numFmt numFmtId="198" formatCode="_(0.000_)%;\(0.000\)%"/>
    <numFmt numFmtId="199" formatCode="_(* #,##0_);_(* \(#,##0\);_(* \ _)"/>
    <numFmt numFmtId="200" formatCode="_(* #,##0.0_);_(* \(#,##0.0\);_(* \ .0_)"/>
    <numFmt numFmtId="201" formatCode="_(* #,##0.00_);_(* \(#,##0.00\);_(* \ .00_)"/>
    <numFmt numFmtId="202" formatCode="_(* #,##0.000_);_(* \(#,##0.000\);_(* \ .000_)"/>
    <numFmt numFmtId="203" formatCode="_(* #,##0_);_(* \(#,##0\);_(* 0_);_(@_)"/>
    <numFmt numFmtId="204" formatCode="_(&quot;$&quot;* #,##0_);_(&quot;$&quot;* \(#,##0\);_(&quot;$&quot;* \ _)"/>
    <numFmt numFmtId="205" formatCode="_(&quot;$&quot;* #,##0.0_);_(&quot;$&quot;* \(#,##0.0\);_(&quot;$&quot;* \ .0_)"/>
    <numFmt numFmtId="206" formatCode="_(&quot;$&quot;* #,##0.00_);_(&quot;$&quot;* \(#,##0.00\);_(&quot;$&quot;* \ .00_)"/>
    <numFmt numFmtId="207" formatCode="_(&quot;$&quot;* #,##0.000_);_(&quot;$&quot;* \(#,##0.000\);_(&quot;$&quot;* \ .000_)"/>
    <numFmt numFmtId="208" formatCode="_(&quot;$&quot;* #,##0_);_(&quot;$&quot;* \(#,##0\);_(&quot;$&quot;* 0_);_(@_)"/>
    <numFmt numFmtId="209" formatCode="_._.* #,###\-_)_%;_._.* \(#,###\-\)_%;_._.* \-\ \ \ \ \ \ \ \ _)_%;_._.@_)_%"/>
    <numFmt numFmtId="210" formatCode="#,##0.00;\(#,##0.00\)"/>
    <numFmt numFmtId="211" formatCode="_ * #,##0_)_C_$_ ;_ * \(#,##0\)_C_$_ ;_ * &quot;-&quot;_)_C_$_ ;_ @_ "/>
    <numFmt numFmtId="212" formatCode="_._.&quot;$&quot;* #,##0_)_%;_._.&quot;$&quot;* \(#,##0\)_%;_._.&quot;$&quot;* \ \-_%"/>
    <numFmt numFmtId="213" formatCode="_._.* #,###\-_)_%;_._.* \(#,###\-\)_%;_._.* \-\ \ \ \ \ \ _)_%;_._.@_)_%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b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u/>
      <sz val="10"/>
      <name val="Calibri"/>
      <family val="2"/>
      <scheme val="minor"/>
    </font>
    <font>
      <sz val="12"/>
      <name val="Verdana"/>
      <family val="2"/>
    </font>
    <font>
      <u/>
      <sz val="10"/>
      <name val="Verdana"/>
      <family val="2"/>
    </font>
    <font>
      <u val="doubleAccounting"/>
      <sz val="12"/>
      <name val="Times New Roman"/>
      <family val="1"/>
    </font>
    <font>
      <sz val="13"/>
      <name val="Verdana"/>
      <family val="2"/>
    </font>
    <font>
      <sz val="10"/>
      <color rgb="FFFF0000"/>
      <name val="Verdana"/>
      <family val="2"/>
    </font>
    <font>
      <sz val="11"/>
      <color theme="1"/>
      <name val="Verdana"/>
      <family val="2"/>
    </font>
    <font>
      <sz val="13"/>
      <color theme="1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7">
    <xf numFmtId="0" fontId="0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>
      <alignment vertical="center"/>
    </xf>
    <xf numFmtId="43" fontId="5" fillId="0" borderId="0" applyFont="0" applyFill="0" applyBorder="0" applyAlignment="0" applyProtection="0"/>
    <xf numFmtId="0" fontId="6" fillId="0" borderId="0">
      <alignment vertical="center"/>
    </xf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3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5" fillId="0" borderId="0"/>
    <xf numFmtId="0" fontId="12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>
      <alignment vertical="center"/>
    </xf>
    <xf numFmtId="0" fontId="5" fillId="0" borderId="0"/>
    <xf numFmtId="0" fontId="5" fillId="0" borderId="0"/>
    <xf numFmtId="0" fontId="12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10" fontId="13" fillId="0" borderId="0" applyFill="0" applyBorder="0" applyAlignment="0" applyProtection="0"/>
    <xf numFmtId="9" fontId="6" fillId="0" borderId="0" applyFont="0" applyFill="0" applyBorder="0" applyAlignment="0" applyProtection="0"/>
    <xf numFmtId="0" fontId="7" fillId="0" borderId="0" applyFill="0" applyBorder="0" applyProtection="0">
      <alignment horizontal="center"/>
      <protection locked="0"/>
    </xf>
    <xf numFmtId="176" fontId="17" fillId="0" borderId="0" applyFill="0" applyBorder="0" applyAlignment="0" applyProtection="0"/>
    <xf numFmtId="0" fontId="8" fillId="0" borderId="0" applyFill="0" applyBorder="0" applyAlignment="0" applyProtection="0">
      <protection locked="0"/>
    </xf>
    <xf numFmtId="0" fontId="18" fillId="0" borderId="0" applyFill="0" applyBorder="0" applyProtection="0">
      <alignment horizontal="center"/>
      <protection locked="0"/>
    </xf>
    <xf numFmtId="0" fontId="9" fillId="0" borderId="0" applyFill="0" applyBorder="0" applyAlignment="0" applyProtection="0">
      <protection locked="0"/>
    </xf>
    <xf numFmtId="177" fontId="19" fillId="0" borderId="0" applyFont="0" applyFill="0" applyBorder="0" applyAlignment="0" applyProtection="0"/>
    <xf numFmtId="176" fontId="8" fillId="0" borderId="0"/>
    <xf numFmtId="178" fontId="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20" fillId="0" borderId="0"/>
    <xf numFmtId="0" fontId="21" fillId="0" borderId="0" applyFill="0" applyBorder="0" applyAlignment="0" applyProtection="0">
      <protection locked="0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7" fillId="0" borderId="0" applyFill="0" applyAlignment="0" applyProtection="0">
      <protection locked="0"/>
    </xf>
    <xf numFmtId="0" fontId="14" fillId="0" borderId="1" applyFill="0" applyAlignment="0" applyProtection="0">
      <protection locked="0"/>
    </xf>
    <xf numFmtId="187" fontId="19" fillId="0" borderId="0" applyFont="0" applyFill="0" applyBorder="0" applyAlignment="0" applyProtection="0"/>
    <xf numFmtId="188" fontId="9" fillId="0" borderId="0" applyFont="0" applyFill="0" applyBorder="0" applyAlignment="0" applyProtection="0"/>
    <xf numFmtId="189" fontId="20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9" fillId="0" borderId="0" applyFont="0" applyFill="0" applyBorder="0" applyAlignment="0" applyProtection="0"/>
    <xf numFmtId="192" fontId="20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9" fillId="0" borderId="0" applyFont="0" applyFill="0" applyBorder="0" applyAlignment="0" applyProtection="0"/>
    <xf numFmtId="195" fontId="20" fillId="0" borderId="0" applyFont="0" applyFill="0" applyBorder="0" applyAlignment="0" applyProtection="0"/>
    <xf numFmtId="196" fontId="19" fillId="0" borderId="0" applyFont="0" applyFill="0" applyBorder="0" applyAlignment="0" applyProtection="0"/>
    <xf numFmtId="197" fontId="9" fillId="0" borderId="0" applyFont="0" applyFill="0" applyBorder="0" applyAlignment="0" applyProtection="0"/>
    <xf numFmtId="198" fontId="20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8" fillId="0" borderId="0" applyFont="0" applyFill="0" applyBorder="0" applyAlignment="0" applyProtection="0"/>
    <xf numFmtId="0" fontId="4" fillId="0" borderId="0"/>
    <xf numFmtId="0" fontId="6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 applyFill="0" applyBorder="0" applyAlignment="0" applyProtection="0">
      <protection locked="0"/>
    </xf>
    <xf numFmtId="177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211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185" fontId="42" fillId="0" borderId="0"/>
  </cellStyleXfs>
  <cellXfs count="302">
    <xf numFmtId="0" fontId="0" fillId="0" borderId="0" xfId="0"/>
    <xf numFmtId="43" fontId="10" fillId="0" borderId="0" xfId="5" applyFont="1"/>
    <xf numFmtId="41" fontId="27" fillId="0" borderId="0" xfId="2" applyNumberFormat="1" applyFont="1" applyBorder="1" applyAlignment="1">
      <alignment horizontal="right"/>
    </xf>
    <xf numFmtId="176" fontId="27" fillId="0" borderId="0" xfId="376" applyFont="1" applyFill="1"/>
    <xf numFmtId="0" fontId="10" fillId="0" borderId="0" xfId="227" applyFont="1"/>
    <xf numFmtId="0" fontId="37" fillId="0" borderId="0" xfId="419" applyFont="1" applyFill="1" applyProtection="1"/>
    <xf numFmtId="0" fontId="27" fillId="0" borderId="0" xfId="419" applyFont="1" applyFill="1" applyProtection="1"/>
    <xf numFmtId="167" fontId="27" fillId="0" borderId="0" xfId="227" applyNumberFormat="1" applyFont="1"/>
    <xf numFmtId="0" fontId="10" fillId="0" borderId="0" xfId="227" applyFont="1" applyAlignment="1">
      <alignment horizontal="left" indent="2"/>
    </xf>
    <xf numFmtId="167" fontId="10" fillId="0" borderId="0" xfId="227" applyNumberFormat="1" applyFont="1"/>
    <xf numFmtId="0" fontId="27" fillId="0" borderId="0" xfId="227" applyFont="1" applyFill="1" applyProtection="1"/>
    <xf numFmtId="37" fontId="27" fillId="0" borderId="0" xfId="227" applyNumberFormat="1" applyFont="1" applyFill="1" applyProtection="1"/>
    <xf numFmtId="0" fontId="23" fillId="0" borderId="0" xfId="227" applyFont="1"/>
    <xf numFmtId="0" fontId="23" fillId="0" borderId="0" xfId="227" applyFont="1" applyAlignment="1">
      <alignment horizontal="center"/>
    </xf>
    <xf numFmtId="0" fontId="23" fillId="0" borderId="0" xfId="227" applyFont="1" applyAlignment="1">
      <alignment horizontal="right"/>
    </xf>
    <xf numFmtId="37" fontId="27" fillId="0" borderId="0" xfId="227" applyNumberFormat="1" applyFont="1" applyFill="1" applyAlignment="1" applyProtection="1">
      <alignment horizontal="centerContinuous"/>
    </xf>
    <xf numFmtId="0" fontId="34" fillId="0" borderId="0" xfId="227" applyFont="1" applyAlignment="1">
      <alignment horizontal="center"/>
    </xf>
    <xf numFmtId="171" fontId="34" fillId="0" borderId="0" xfId="227" applyNumberFormat="1" applyFont="1" applyAlignment="1">
      <alignment horizontal="center"/>
    </xf>
    <xf numFmtId="0" fontId="24" fillId="0" borderId="0" xfId="227" applyFont="1"/>
    <xf numFmtId="0" fontId="24" fillId="0" borderId="0" xfId="227" applyFont="1" applyAlignment="1">
      <alignment horizontal="right"/>
    </xf>
    <xf numFmtId="0" fontId="25" fillId="0" borderId="0" xfId="227" applyFont="1" applyAlignment="1">
      <alignment horizontal="center"/>
    </xf>
    <xf numFmtId="37" fontId="25" fillId="0" borderId="0" xfId="227" applyNumberFormat="1" applyFont="1" applyAlignment="1">
      <alignment horizontal="center"/>
    </xf>
    <xf numFmtId="0" fontId="27" fillId="0" borderId="0" xfId="227" applyFont="1" applyAlignment="1"/>
    <xf numFmtId="3" fontId="39" fillId="0" borderId="0" xfId="227" applyNumberFormat="1" applyFont="1"/>
    <xf numFmtId="0" fontId="10" fillId="0" borderId="0" xfId="227" applyFont="1" applyAlignment="1">
      <alignment horizontal="left" indent="1"/>
    </xf>
    <xf numFmtId="0" fontId="27" fillId="0" borderId="0" xfId="227" applyFont="1"/>
    <xf numFmtId="0" fontId="27" fillId="0" borderId="0" xfId="227" applyFont="1" applyAlignment="1">
      <alignment horizontal="center"/>
    </xf>
    <xf numFmtId="37" fontId="27" fillId="0" borderId="0" xfId="227" applyNumberFormat="1" applyFont="1"/>
    <xf numFmtId="176" fontId="27" fillId="0" borderId="0" xfId="227" applyNumberFormat="1" applyFont="1" applyFill="1" applyAlignment="1">
      <alignment horizontal="right"/>
    </xf>
    <xf numFmtId="176" fontId="10" fillId="0" borderId="0" xfId="227" applyNumberFormat="1" applyFont="1"/>
    <xf numFmtId="212" fontId="27" fillId="0" borderId="0" xfId="434" applyNumberFormat="1" applyFont="1" applyProtection="1">
      <protection locked="0"/>
    </xf>
    <xf numFmtId="0" fontId="28" fillId="0" borderId="0" xfId="227" applyFont="1"/>
    <xf numFmtId="0" fontId="28" fillId="0" borderId="0" xfId="227" applyFont="1" applyAlignment="1">
      <alignment horizontal="center"/>
    </xf>
    <xf numFmtId="0" fontId="27" fillId="0" borderId="0" xfId="227" applyFont="1" applyAlignment="1">
      <alignment horizontal="right"/>
    </xf>
    <xf numFmtId="0" fontId="27" fillId="0" borderId="0" xfId="227" applyFont="1" applyBorder="1"/>
    <xf numFmtId="1" fontId="26" fillId="0" borderId="0" xfId="227" applyNumberFormat="1" applyFont="1" applyBorder="1" applyAlignment="1">
      <alignment horizontal="center"/>
    </xf>
    <xf numFmtId="0" fontId="27" fillId="0" borderId="0" xfId="227" applyFont="1" applyAlignment="1" applyProtection="1">
      <alignment vertical="center" wrapText="1"/>
      <protection locked="0"/>
    </xf>
    <xf numFmtId="42" fontId="27" fillId="0" borderId="0" xfId="2" applyNumberFormat="1" applyFont="1" applyBorder="1" applyAlignment="1">
      <alignment horizontal="right"/>
    </xf>
    <xf numFmtId="176" fontId="27" fillId="0" borderId="0" xfId="227" applyNumberFormat="1" applyFont="1"/>
    <xf numFmtId="37" fontId="27" fillId="0" borderId="0" xfId="227" applyNumberFormat="1" applyFont="1" applyAlignment="1">
      <alignment horizontal="center"/>
    </xf>
    <xf numFmtId="0" fontId="27" fillId="0" borderId="0" xfId="227" applyFont="1" applyAlignment="1">
      <alignment vertical="center"/>
    </xf>
    <xf numFmtId="0" fontId="43" fillId="0" borderId="0" xfId="227" applyFont="1"/>
    <xf numFmtId="0" fontId="35" fillId="0" borderId="0" xfId="227" applyFont="1"/>
    <xf numFmtId="0" fontId="27" fillId="0" borderId="1" xfId="227" applyFont="1" applyBorder="1"/>
    <xf numFmtId="172" fontId="27" fillId="0" borderId="0" xfId="227" applyNumberFormat="1" applyFont="1"/>
    <xf numFmtId="37" fontId="27" fillId="0" borderId="0" xfId="227" applyNumberFormat="1" applyFont="1" applyBorder="1"/>
    <xf numFmtId="167" fontId="36" fillId="0" borderId="0" xfId="227" applyNumberFormat="1" applyFont="1" applyBorder="1" applyProtection="1"/>
    <xf numFmtId="167" fontId="27" fillId="0" borderId="0" xfId="227" applyNumberFormat="1" applyFont="1" applyBorder="1" applyProtection="1"/>
    <xf numFmtId="0" fontId="27" fillId="0" borderId="0" xfId="227" quotePrefix="1" applyFont="1"/>
    <xf numFmtId="0" fontId="27" fillId="0" borderId="0" xfId="377" applyFont="1" applyFill="1" applyBorder="1">
      <protection locked="0"/>
    </xf>
    <xf numFmtId="0" fontId="26" fillId="0" borderId="0" xfId="378" applyFont="1" applyFill="1">
      <alignment horizontal="center"/>
      <protection locked="0"/>
    </xf>
    <xf numFmtId="177" fontId="27" fillId="0" borderId="0" xfId="2" applyNumberFormat="1" applyFont="1" applyFill="1" applyBorder="1" applyAlignment="1">
      <alignment horizontal="right"/>
    </xf>
    <xf numFmtId="41" fontId="27" fillId="0" borderId="0" xfId="2" applyNumberFormat="1" applyFont="1" applyFill="1" applyBorder="1" applyAlignment="1">
      <alignment horizontal="right"/>
    </xf>
    <xf numFmtId="41" fontId="27" fillId="0" borderId="0" xfId="2" applyNumberFormat="1" applyFont="1" applyFill="1" applyBorder="1" applyAlignment="1">
      <alignment horizontal="right" vertical="center"/>
    </xf>
    <xf numFmtId="209" fontId="27" fillId="0" borderId="0" xfId="385" applyNumberFormat="1" applyFont="1" applyFill="1" applyAlignment="1">
      <alignment vertical="center"/>
    </xf>
    <xf numFmtId="176" fontId="27" fillId="0" borderId="0" xfId="381" applyFont="1" applyFill="1"/>
    <xf numFmtId="176" fontId="30" fillId="0" borderId="0" xfId="381" applyFont="1" applyFill="1"/>
    <xf numFmtId="176" fontId="27" fillId="0" borderId="0" xfId="381" applyFont="1" applyFill="1" applyAlignment="1">
      <alignment vertical="center"/>
    </xf>
    <xf numFmtId="209" fontId="30" fillId="0" borderId="0" xfId="385" applyNumberFormat="1" applyFont="1" applyFill="1"/>
    <xf numFmtId="177" fontId="29" fillId="0" borderId="0" xfId="380" applyFont="1" applyFill="1" applyAlignment="1" applyProtection="1">
      <alignment vertical="center"/>
      <protection locked="0"/>
    </xf>
    <xf numFmtId="176" fontId="27" fillId="0" borderId="0" xfId="376" applyFont="1" applyFill="1" applyBorder="1" applyAlignment="1">
      <alignment horizontal="right"/>
    </xf>
    <xf numFmtId="37" fontId="27" fillId="0" borderId="0" xfId="227" applyNumberFormat="1" applyFont="1" applyFill="1"/>
    <xf numFmtId="0" fontId="35" fillId="0" borderId="0" xfId="377" applyFont="1" applyFill="1">
      <protection locked="0"/>
    </xf>
    <xf numFmtId="1" fontId="27" fillId="0" borderId="0" xfId="435" applyNumberFormat="1" applyFont="1" applyFill="1" applyAlignment="1">
      <alignment horizontal="right"/>
    </xf>
    <xf numFmtId="176" fontId="30" fillId="0" borderId="0" xfId="376" applyFont="1" applyFill="1"/>
    <xf numFmtId="0" fontId="28" fillId="0" borderId="0" xfId="377" applyFont="1" applyFill="1" applyBorder="1">
      <protection locked="0"/>
    </xf>
    <xf numFmtId="0" fontId="44" fillId="0" borderId="0" xfId="227" applyFont="1" applyFill="1" applyAlignment="1">
      <alignment horizontal="center"/>
    </xf>
    <xf numFmtId="0" fontId="27" fillId="0" borderId="0" xfId="377" applyFont="1" applyFill="1">
      <protection locked="0"/>
    </xf>
    <xf numFmtId="0" fontId="27" fillId="0" borderId="0" xfId="379" applyFont="1" applyFill="1" applyAlignment="1">
      <alignment vertical="center" wrapText="1"/>
      <protection locked="0"/>
    </xf>
    <xf numFmtId="176" fontId="27" fillId="0" borderId="0" xfId="376" applyFont="1" applyFill="1" applyBorder="1"/>
    <xf numFmtId="0" fontId="27" fillId="0" borderId="0" xfId="227" applyFont="1" applyFill="1"/>
    <xf numFmtId="176" fontId="30" fillId="0" borderId="0" xfId="376" applyFont="1" applyFill="1" applyAlignment="1"/>
    <xf numFmtId="0" fontId="43" fillId="0" borderId="0" xfId="377" applyFont="1" applyFill="1">
      <protection locked="0"/>
    </xf>
    <xf numFmtId="0" fontId="32" fillId="0" borderId="0" xfId="227" applyFont="1" applyFill="1" applyAlignment="1"/>
    <xf numFmtId="0" fontId="33" fillId="0" borderId="0" xfId="227" applyFont="1" applyFill="1" applyAlignment="1"/>
    <xf numFmtId="0" fontId="35" fillId="0" borderId="0" xfId="227" applyFont="1" applyFill="1" applyBorder="1" applyAlignment="1"/>
    <xf numFmtId="176" fontId="27" fillId="0" borderId="0" xfId="376" applyFont="1" applyFill="1" applyAlignment="1">
      <alignment horizontal="left" indent="4"/>
    </xf>
    <xf numFmtId="0" fontId="27" fillId="0" borderId="0" xfId="379" applyFont="1" applyFill="1" applyAlignment="1">
      <alignment horizontal="left" vertical="center" indent="4"/>
      <protection locked="0"/>
    </xf>
    <xf numFmtId="209" fontId="27" fillId="0" borderId="0" xfId="385" applyNumberFormat="1" applyFont="1" applyFill="1" applyAlignment="1">
      <alignment horizontal="left" vertical="center" indent="4"/>
    </xf>
    <xf numFmtId="177" fontId="27" fillId="0" borderId="0" xfId="430" applyNumberFormat="1" applyFont="1" applyFill="1" applyBorder="1" applyAlignment="1">
      <alignment horizontal="right" vertical="center"/>
    </xf>
    <xf numFmtId="0" fontId="45" fillId="0" borderId="0" xfId="428" applyFont="1" applyFill="1"/>
    <xf numFmtId="164" fontId="33" fillId="0" borderId="0" xfId="429" applyFont="1" applyFill="1" applyAlignment="1">
      <alignment horizontal="left"/>
    </xf>
    <xf numFmtId="0" fontId="33" fillId="0" borderId="0" xfId="423" applyFont="1" applyFill="1" applyAlignment="1">
      <alignment horizontal="left"/>
    </xf>
    <xf numFmtId="164" fontId="27" fillId="0" borderId="0" xfId="429" applyFont="1" applyFill="1" applyProtection="1"/>
    <xf numFmtId="210" fontId="27" fillId="0" borderId="0" xfId="428" applyNumberFormat="1" applyFont="1" applyFill="1" applyBorder="1"/>
    <xf numFmtId="167" fontId="27" fillId="0" borderId="0" xfId="428" applyNumberFormat="1" applyFont="1" applyFill="1" applyBorder="1"/>
    <xf numFmtId="164" fontId="27" fillId="0" borderId="0" xfId="429" applyFont="1" applyFill="1"/>
    <xf numFmtId="164" fontId="26" fillId="0" borderId="0" xfId="429" applyFont="1" applyFill="1"/>
    <xf numFmtId="0" fontId="26" fillId="0" borderId="0" xfId="423" applyFont="1" applyFill="1"/>
    <xf numFmtId="0" fontId="37" fillId="0" borderId="0" xfId="428" applyFont="1" applyFill="1"/>
    <xf numFmtId="164" fontId="26" fillId="0" borderId="0" xfId="429" applyFont="1" applyFill="1" applyAlignment="1">
      <alignment horizontal="left"/>
    </xf>
    <xf numFmtId="0" fontId="26" fillId="0" borderId="0" xfId="423" applyFont="1" applyFill="1" applyAlignment="1">
      <alignment horizontal="left"/>
    </xf>
    <xf numFmtId="0" fontId="27" fillId="0" borderId="0" xfId="428" applyFont="1" applyFill="1" applyBorder="1" applyAlignment="1">
      <alignment horizontal="left" indent="1"/>
    </xf>
    <xf numFmtId="167" fontId="37" fillId="0" borderId="0" xfId="428" applyNumberFormat="1" applyFont="1" applyFill="1"/>
    <xf numFmtId="167" fontId="27" fillId="0" borderId="0" xfId="423" applyNumberFormat="1" applyFont="1" applyFill="1" applyBorder="1" applyAlignment="1" applyProtection="1">
      <alignment horizontal="right"/>
    </xf>
    <xf numFmtId="43" fontId="27" fillId="0" borderId="0" xfId="424" applyFont="1" applyFill="1" applyBorder="1" applyAlignment="1" applyProtection="1">
      <alignment horizontal="right"/>
    </xf>
    <xf numFmtId="43" fontId="27" fillId="0" borderId="0" xfId="424" applyFont="1" applyFill="1"/>
    <xf numFmtId="164" fontId="27" fillId="0" borderId="0" xfId="429" applyFont="1" applyFill="1" applyBorder="1"/>
    <xf numFmtId="0" fontId="37" fillId="0" borderId="0" xfId="428" applyFont="1" applyFill="1" applyBorder="1"/>
    <xf numFmtId="164" fontId="37" fillId="0" borderId="0" xfId="429" applyFont="1" applyFill="1" applyProtection="1"/>
    <xf numFmtId="164" fontId="37" fillId="0" borderId="0" xfId="429" applyFont="1" applyFill="1"/>
    <xf numFmtId="164" fontId="32" fillId="0" borderId="0" xfId="429" applyFont="1" applyFill="1"/>
    <xf numFmtId="0" fontId="32" fillId="0" borderId="0" xfId="423" applyFont="1" applyFill="1"/>
    <xf numFmtId="0" fontId="46" fillId="0" borderId="0" xfId="428" applyFont="1" applyFill="1"/>
    <xf numFmtId="177" fontId="27" fillId="0" borderId="0" xfId="227" applyNumberFormat="1" applyFont="1"/>
    <xf numFmtId="0" fontId="27" fillId="15" borderId="0" xfId="227" applyFont="1" applyFill="1" applyBorder="1" applyAlignment="1">
      <alignment horizontal="centerContinuous"/>
    </xf>
    <xf numFmtId="0" fontId="27" fillId="15" borderId="0" xfId="227" applyFont="1" applyFill="1" applyAlignment="1">
      <alignment horizontal="center"/>
    </xf>
    <xf numFmtId="38" fontId="27" fillId="15" borderId="0" xfId="1" applyNumberFormat="1" applyFont="1" applyFill="1" applyBorder="1" applyAlignment="1">
      <alignment horizontal="centerContinuous"/>
    </xf>
    <xf numFmtId="0" fontId="27" fillId="15" borderId="0" xfId="227" applyFont="1" applyFill="1" applyAlignment="1">
      <alignment horizontal="centerContinuous"/>
    </xf>
    <xf numFmtId="0" fontId="27" fillId="15" borderId="0" xfId="227" applyFont="1" applyFill="1" applyAlignment="1">
      <alignment horizontal="right"/>
    </xf>
    <xf numFmtId="0" fontId="27" fillId="15" borderId="0" xfId="227" applyFont="1" applyFill="1" applyBorder="1"/>
    <xf numFmtId="0" fontId="27" fillId="15" borderId="0" xfId="227" applyFont="1" applyFill="1"/>
    <xf numFmtId="1" fontId="26" fillId="15" borderId="0" xfId="227" applyNumberFormat="1" applyFont="1" applyFill="1" applyBorder="1" applyAlignment="1">
      <alignment horizontal="center"/>
    </xf>
    <xf numFmtId="1" fontId="26" fillId="15" borderId="0" xfId="227" applyNumberFormat="1" applyFont="1" applyFill="1" applyBorder="1" applyAlignment="1">
      <alignment horizontal="right"/>
    </xf>
    <xf numFmtId="0" fontId="26" fillId="15" borderId="0" xfId="227" applyFont="1" applyFill="1" applyBorder="1" applyAlignment="1" applyProtection="1"/>
    <xf numFmtId="0" fontId="26" fillId="15" borderId="0" xfId="227" applyFont="1" applyFill="1" applyAlignment="1" applyProtection="1">
      <alignment horizontal="center"/>
    </xf>
    <xf numFmtId="0" fontId="26" fillId="15" borderId="0" xfId="227" applyFont="1" applyFill="1" applyBorder="1" applyAlignment="1"/>
    <xf numFmtId="0" fontId="27" fillId="15" borderId="0" xfId="227" applyFont="1" applyFill="1" applyBorder="1" applyAlignment="1"/>
    <xf numFmtId="0" fontId="27" fillId="15" borderId="0" xfId="227" applyFont="1" applyFill="1" applyAlignment="1" applyProtection="1">
      <alignment horizontal="center"/>
    </xf>
    <xf numFmtId="38" fontId="27" fillId="15" borderId="0" xfId="1" applyNumberFormat="1" applyFont="1" applyFill="1" applyBorder="1" applyAlignment="1"/>
    <xf numFmtId="0" fontId="27" fillId="15" borderId="0" xfId="227" applyFont="1" applyFill="1" applyBorder="1" applyAlignment="1" applyProtection="1">
      <alignment horizontal="left" indent="1"/>
    </xf>
    <xf numFmtId="0" fontId="27" fillId="15" borderId="0" xfId="227" applyFont="1" applyFill="1" applyAlignment="1" applyProtection="1">
      <alignment horizontal="center" vertical="center"/>
    </xf>
    <xf numFmtId="185" fontId="27" fillId="15" borderId="0" xfId="436" applyFont="1" applyFill="1" applyAlignment="1">
      <alignment vertical="top"/>
    </xf>
    <xf numFmtId="0" fontId="27" fillId="15" borderId="0" xfId="227" applyFont="1" applyFill="1" applyBorder="1" applyAlignment="1" applyProtection="1">
      <alignment horizontal="left" vertical="center" indent="1"/>
    </xf>
    <xf numFmtId="176" fontId="27" fillId="15" borderId="0" xfId="381" applyFont="1" applyFill="1"/>
    <xf numFmtId="0" fontId="27" fillId="15" borderId="0" xfId="227" applyFont="1" applyFill="1" applyBorder="1" applyAlignment="1" applyProtection="1">
      <alignment horizontal="left" wrapText="1" indent="2"/>
    </xf>
    <xf numFmtId="0" fontId="27" fillId="15" borderId="0" xfId="227" quotePrefix="1" applyFont="1" applyFill="1" applyBorder="1" applyAlignment="1" applyProtection="1">
      <alignment horizontal="left" vertical="center" wrapText="1" indent="1"/>
    </xf>
    <xf numFmtId="213" fontId="27" fillId="15" borderId="0" xfId="385" applyNumberFormat="1" applyFont="1" applyFill="1"/>
    <xf numFmtId="0" fontId="27" fillId="15" borderId="0" xfId="227" quotePrefix="1" applyFont="1" applyFill="1" applyBorder="1" applyAlignment="1" applyProtection="1">
      <alignment horizontal="left" vertical="center" indent="1"/>
    </xf>
    <xf numFmtId="176" fontId="30" fillId="15" borderId="0" xfId="381" applyFont="1" applyFill="1"/>
    <xf numFmtId="0" fontId="27" fillId="15" borderId="0" xfId="227" applyFont="1" applyFill="1" applyBorder="1" applyAlignment="1" applyProtection="1">
      <alignment horizontal="left" vertical="center" wrapText="1" indent="1"/>
    </xf>
    <xf numFmtId="0" fontId="27" fillId="15" borderId="0" xfId="227" applyFont="1" applyFill="1" applyBorder="1" applyAlignment="1" applyProtection="1">
      <alignment horizontal="left" indent="4"/>
    </xf>
    <xf numFmtId="176" fontId="27" fillId="15" borderId="0" xfId="227" applyNumberFormat="1" applyFont="1" applyFill="1"/>
    <xf numFmtId="0" fontId="27" fillId="15" borderId="0" xfId="227" quotePrefix="1" applyFont="1" applyFill="1" applyBorder="1" applyAlignment="1" applyProtection="1">
      <alignment horizontal="left" indent="1"/>
    </xf>
    <xf numFmtId="0" fontId="27" fillId="15" borderId="0" xfId="227" applyFont="1" applyFill="1" applyBorder="1" applyAlignment="1" applyProtection="1">
      <alignment horizontal="left" vertical="center" indent="4"/>
    </xf>
    <xf numFmtId="0" fontId="27" fillId="15" borderId="0" xfId="227" applyFont="1" applyFill="1" applyAlignment="1">
      <alignment horizontal="center" vertical="center"/>
    </xf>
    <xf numFmtId="185" fontId="29" fillId="15" borderId="0" xfId="436" applyFont="1" applyFill="1" applyAlignment="1">
      <alignment vertical="top"/>
    </xf>
    <xf numFmtId="185" fontId="27" fillId="15" borderId="0" xfId="227" applyNumberFormat="1" applyFont="1" applyFill="1"/>
    <xf numFmtId="38" fontId="27" fillId="15" borderId="0" xfId="227" applyNumberFormat="1" applyFont="1" applyFill="1" applyBorder="1"/>
    <xf numFmtId="0" fontId="27" fillId="15" borderId="0" xfId="227" applyFont="1" applyFill="1" applyProtection="1"/>
    <xf numFmtId="211" fontId="27" fillId="15" borderId="0" xfId="427" applyFont="1" applyFill="1" applyBorder="1" applyAlignment="1">
      <alignment horizontal="right"/>
    </xf>
    <xf numFmtId="38" fontId="27" fillId="15" borderId="0" xfId="227" applyNumberFormat="1" applyFont="1" applyFill="1"/>
    <xf numFmtId="0" fontId="27" fillId="15" borderId="1" xfId="227" applyFont="1" applyFill="1" applyBorder="1" applyProtection="1"/>
    <xf numFmtId="0" fontId="27" fillId="15" borderId="1" xfId="227" applyFont="1" applyFill="1" applyBorder="1" applyAlignment="1" applyProtection="1">
      <alignment horizontal="center"/>
    </xf>
    <xf numFmtId="41" fontId="27" fillId="15" borderId="1" xfId="227" applyNumberFormat="1" applyFont="1" applyFill="1" applyBorder="1" applyProtection="1"/>
    <xf numFmtId="0" fontId="27" fillId="15" borderId="1" xfId="227" applyFont="1" applyFill="1" applyBorder="1" applyAlignment="1" applyProtection="1">
      <alignment horizontal="centerContinuous"/>
    </xf>
    <xf numFmtId="0" fontId="27" fillId="15" borderId="1" xfId="227" applyFont="1" applyFill="1" applyBorder="1" applyAlignment="1" applyProtection="1">
      <alignment horizontal="right"/>
    </xf>
    <xf numFmtId="41" fontId="27" fillId="15" borderId="0" xfId="227" applyNumberFormat="1" applyFont="1" applyFill="1"/>
    <xf numFmtId="0" fontId="26" fillId="15" borderId="0" xfId="227" applyFont="1" applyFill="1" applyAlignment="1" applyProtection="1">
      <alignment horizontal="left"/>
    </xf>
    <xf numFmtId="41" fontId="27" fillId="15" borderId="0" xfId="227" applyNumberFormat="1" applyFont="1" applyFill="1" applyProtection="1"/>
    <xf numFmtId="171" fontId="26" fillId="15" borderId="0" xfId="227" applyNumberFormat="1" applyFont="1" applyFill="1" applyAlignment="1" applyProtection="1">
      <alignment horizontal="center"/>
    </xf>
    <xf numFmtId="0" fontId="26" fillId="15" borderId="0" xfId="227" applyFont="1" applyFill="1" applyProtection="1"/>
    <xf numFmtId="0" fontId="26" fillId="15" borderId="0" xfId="227" applyFont="1" applyFill="1" applyAlignment="1" applyProtection="1">
      <alignment horizontal="right"/>
    </xf>
    <xf numFmtId="37" fontId="27" fillId="15" borderId="0" xfId="227" applyNumberFormat="1" applyFont="1" applyFill="1" applyAlignment="1" applyProtection="1">
      <alignment horizontal="center"/>
    </xf>
    <xf numFmtId="0" fontId="27" fillId="15" borderId="0" xfId="227" applyFont="1" applyFill="1" applyAlignment="1" applyProtection="1">
      <alignment horizontal="right"/>
    </xf>
    <xf numFmtId="0" fontId="31" fillId="15" borderId="0" xfId="227" applyFont="1" applyFill="1" applyAlignment="1" applyProtection="1">
      <alignment horizontal="center"/>
    </xf>
    <xf numFmtId="38" fontId="27" fillId="15" borderId="0" xfId="227" applyNumberFormat="1" applyFont="1" applyFill="1" applyProtection="1"/>
    <xf numFmtId="168" fontId="27" fillId="15" borderId="0" xfId="1" applyNumberFormat="1" applyFont="1" applyFill="1" applyBorder="1" applyAlignment="1">
      <alignment horizontal="right"/>
    </xf>
    <xf numFmtId="0" fontId="43" fillId="15" borderId="0" xfId="227" applyFont="1" applyFill="1"/>
    <xf numFmtId="0" fontId="32" fillId="15" borderId="0" xfId="227" applyFont="1" applyFill="1" applyBorder="1" applyAlignment="1" applyProtection="1"/>
    <xf numFmtId="0" fontId="32" fillId="15" borderId="0" xfId="227" applyFont="1" applyFill="1" applyBorder="1" applyAlignment="1"/>
    <xf numFmtId="0" fontId="32" fillId="15" borderId="0" xfId="227" applyFont="1" applyFill="1" applyBorder="1" applyAlignment="1">
      <alignment horizontal="center"/>
    </xf>
    <xf numFmtId="0" fontId="35" fillId="15" borderId="0" xfId="227" applyFont="1" applyFill="1"/>
    <xf numFmtId="0" fontId="33" fillId="15" borderId="0" xfId="227" applyFont="1" applyFill="1" applyBorder="1" applyAlignment="1" applyProtection="1"/>
    <xf numFmtId="0" fontId="33" fillId="15" borderId="0" xfId="227" applyFont="1" applyFill="1" applyBorder="1" applyAlignment="1"/>
    <xf numFmtId="0" fontId="33" fillId="15" borderId="0" xfId="227" applyFont="1" applyFill="1" applyBorder="1" applyAlignment="1">
      <alignment horizontal="center"/>
    </xf>
    <xf numFmtId="0" fontId="33" fillId="15" borderId="1" xfId="227" applyFont="1" applyFill="1" applyBorder="1" applyAlignment="1" applyProtection="1"/>
    <xf numFmtId="0" fontId="35" fillId="15" borderId="1" xfId="227" applyFont="1" applyFill="1" applyBorder="1" applyAlignment="1"/>
    <xf numFmtId="0" fontId="35" fillId="15" borderId="0" xfId="227" applyFont="1" applyFill="1" applyBorder="1" applyAlignment="1">
      <alignment horizontal="center"/>
    </xf>
    <xf numFmtId="0" fontId="27" fillId="15" borderId="0" xfId="227" applyFont="1" applyFill="1" applyBorder="1" applyAlignment="1">
      <alignment horizontal="center"/>
    </xf>
    <xf numFmtId="0" fontId="35" fillId="15" borderId="0" xfId="227" applyFont="1" applyFill="1" applyBorder="1" applyAlignment="1"/>
    <xf numFmtId="0" fontId="32" fillId="15" borderId="0" xfId="227" applyFont="1" applyFill="1" applyAlignment="1" applyProtection="1"/>
    <xf numFmtId="0" fontId="32" fillId="15" borderId="0" xfId="227" applyFont="1" applyFill="1" applyAlignment="1"/>
    <xf numFmtId="0" fontId="33" fillId="15" borderId="0" xfId="227" applyFont="1" applyFill="1" applyAlignment="1" applyProtection="1"/>
    <xf numFmtId="0" fontId="33" fillId="15" borderId="0" xfId="227" applyFont="1" applyFill="1" applyAlignment="1"/>
    <xf numFmtId="0" fontId="35" fillId="15" borderId="0" xfId="227" applyFont="1" applyFill="1" applyAlignment="1"/>
    <xf numFmtId="37" fontId="35" fillId="15" borderId="1" xfId="227" applyNumberFormat="1" applyFont="1" applyFill="1" applyBorder="1"/>
    <xf numFmtId="0" fontId="27" fillId="15" borderId="0" xfId="227" applyFont="1" applyFill="1" applyAlignment="1"/>
    <xf numFmtId="37" fontId="27" fillId="15" borderId="0" xfId="227" applyNumberFormat="1" applyFont="1" applyFill="1" applyAlignment="1">
      <alignment horizontal="center"/>
    </xf>
    <xf numFmtId="0" fontId="26" fillId="15" borderId="0" xfId="227" applyFont="1" applyFill="1" applyAlignment="1" applyProtection="1">
      <alignment horizontal="center" vertical="center" wrapText="1"/>
    </xf>
    <xf numFmtId="0" fontId="26" fillId="15" borderId="0" xfId="227" applyFont="1" applyFill="1" applyBorder="1" applyAlignment="1" applyProtection="1">
      <alignment horizontal="center" vertical="center" wrapText="1"/>
    </xf>
    <xf numFmtId="37" fontId="27" fillId="15" borderId="0" xfId="227" applyNumberFormat="1" applyFont="1" applyFill="1"/>
    <xf numFmtId="0" fontId="27" fillId="15" borderId="0" xfId="227" applyFont="1" applyFill="1" applyAlignment="1">
      <alignment horizontal="left" indent="1"/>
    </xf>
    <xf numFmtId="213" fontId="30" fillId="15" borderId="0" xfId="385" applyNumberFormat="1" applyFont="1" applyFill="1"/>
    <xf numFmtId="41" fontId="27" fillId="15" borderId="0" xfId="2" applyNumberFormat="1" applyFont="1" applyFill="1" applyBorder="1" applyAlignment="1">
      <alignment horizontal="right"/>
    </xf>
    <xf numFmtId="0" fontId="27" fillId="15" borderId="0" xfId="227" applyFont="1" applyFill="1" applyAlignment="1">
      <alignment horizontal="left" indent="2"/>
    </xf>
    <xf numFmtId="37" fontId="27" fillId="15" borderId="0" xfId="227" applyNumberFormat="1" applyFont="1" applyFill="1" applyBorder="1"/>
    <xf numFmtId="0" fontId="27" fillId="15" borderId="0" xfId="227" applyFont="1" applyFill="1" applyAlignment="1" applyProtection="1">
      <alignment horizontal="left" indent="1"/>
    </xf>
    <xf numFmtId="39" fontId="27" fillId="15" borderId="0" xfId="227" applyNumberFormat="1" applyFont="1" applyFill="1" applyBorder="1"/>
    <xf numFmtId="173" fontId="27" fillId="15" borderId="0" xfId="1" applyNumberFormat="1" applyFont="1" applyFill="1" applyBorder="1"/>
    <xf numFmtId="39" fontId="27" fillId="15" borderId="1" xfId="227" applyNumberFormat="1" applyFont="1" applyFill="1" applyBorder="1" applyProtection="1"/>
    <xf numFmtId="37" fontId="27" fillId="15" borderId="1" xfId="227" applyNumberFormat="1" applyFont="1" applyFill="1" applyBorder="1" applyProtection="1"/>
    <xf numFmtId="169" fontId="27" fillId="15" borderId="0" xfId="227" applyNumberFormat="1" applyFont="1" applyFill="1" applyProtection="1"/>
    <xf numFmtId="37" fontId="27" fillId="15" borderId="0" xfId="227" applyNumberFormat="1" applyFont="1" applyFill="1" applyProtection="1"/>
    <xf numFmtId="170" fontId="27" fillId="15" borderId="0" xfId="1" applyNumberFormat="1" applyFont="1" applyFill="1" applyAlignment="1">
      <alignment horizontal="centerContinuous"/>
    </xf>
    <xf numFmtId="0" fontId="27" fillId="15" borderId="0" xfId="227" applyFont="1" applyFill="1" applyAlignment="1" applyProtection="1">
      <alignment horizontal="left"/>
    </xf>
    <xf numFmtId="172" fontId="27" fillId="15" borderId="0" xfId="227" applyNumberFormat="1" applyFont="1" applyFill="1" applyProtection="1"/>
    <xf numFmtId="172" fontId="27" fillId="15" borderId="0" xfId="227" applyNumberFormat="1" applyFont="1" applyFill="1"/>
    <xf numFmtId="0" fontId="27" fillId="15" borderId="0" xfId="377" applyFont="1" applyFill="1" applyBorder="1">
      <protection locked="0"/>
    </xf>
    <xf numFmtId="0" fontId="27" fillId="15" borderId="0" xfId="377" applyFont="1" applyFill="1">
      <protection locked="0"/>
    </xf>
    <xf numFmtId="0" fontId="26" fillId="15" borderId="0" xfId="378" applyFont="1" applyFill="1">
      <alignment horizontal="center"/>
      <protection locked="0"/>
    </xf>
    <xf numFmtId="0" fontId="27" fillId="15" borderId="0" xfId="227" applyFont="1" applyFill="1" applyBorder="1" applyAlignment="1">
      <alignment horizontal="left" vertical="center" indent="3"/>
    </xf>
    <xf numFmtId="0" fontId="27" fillId="15" borderId="0" xfId="227" applyFont="1" applyFill="1" applyBorder="1" applyAlignment="1" applyProtection="1">
      <alignment horizontal="left" vertical="center" indent="2"/>
    </xf>
    <xf numFmtId="0" fontId="27" fillId="15" borderId="0" xfId="227" applyFont="1" applyFill="1" applyBorder="1" applyAlignment="1">
      <alignment horizontal="left" vertical="center" indent="2"/>
    </xf>
    <xf numFmtId="0" fontId="27" fillId="15" borderId="0" xfId="227" applyFont="1" applyFill="1" applyBorder="1" applyAlignment="1">
      <alignment horizontal="left" vertical="center" wrapText="1" indent="4"/>
    </xf>
    <xf numFmtId="41" fontId="27" fillId="15" borderId="0" xfId="2" applyNumberFormat="1" applyFont="1" applyFill="1" applyBorder="1" applyAlignment="1">
      <alignment horizontal="right" vertical="center"/>
    </xf>
    <xf numFmtId="0" fontId="27" fillId="15" borderId="0" xfId="227" applyFont="1" applyFill="1" applyBorder="1" applyAlignment="1">
      <alignment horizontal="left" vertical="center" wrapText="1" indent="6"/>
    </xf>
    <xf numFmtId="0" fontId="27" fillId="15" borderId="0" xfId="227" applyFont="1" applyFill="1" applyBorder="1" applyAlignment="1">
      <alignment horizontal="left" vertical="center" wrapText="1" indent="2"/>
    </xf>
    <xf numFmtId="41" fontId="30" fillId="15" borderId="0" xfId="221" applyNumberFormat="1" applyFont="1" applyFill="1" applyBorder="1" applyAlignment="1">
      <alignment horizontal="right"/>
    </xf>
    <xf numFmtId="41" fontId="27" fillId="15" borderId="0" xfId="221" applyNumberFormat="1" applyFont="1" applyFill="1" applyBorder="1" applyAlignment="1">
      <alignment horizontal="right"/>
    </xf>
    <xf numFmtId="0" fontId="27" fillId="15" borderId="0" xfId="227" applyFont="1" applyFill="1" applyBorder="1" applyAlignment="1">
      <alignment horizontal="left" vertical="center" indent="4"/>
    </xf>
    <xf numFmtId="209" fontId="27" fillId="15" borderId="0" xfId="385" applyNumberFormat="1" applyFont="1" applyFill="1" applyAlignment="1">
      <alignment horizontal="left" vertical="center" indent="4"/>
    </xf>
    <xf numFmtId="209" fontId="27" fillId="15" borderId="0" xfId="385" applyNumberFormat="1" applyFont="1" applyFill="1" applyAlignment="1">
      <alignment vertical="center"/>
    </xf>
    <xf numFmtId="0" fontId="27" fillId="15" borderId="0" xfId="227" applyFont="1" applyFill="1" applyBorder="1" applyAlignment="1">
      <alignment horizontal="left" vertical="center" indent="7"/>
    </xf>
    <xf numFmtId="176" fontId="27" fillId="15" borderId="0" xfId="381" applyFont="1" applyFill="1" applyAlignment="1">
      <alignment vertical="center"/>
    </xf>
    <xf numFmtId="0" fontId="27" fillId="15" borderId="0" xfId="227" applyFont="1" applyFill="1" applyBorder="1" applyAlignment="1">
      <alignment horizontal="left" vertical="center" wrapText="1" indent="10"/>
    </xf>
    <xf numFmtId="0" fontId="27" fillId="15" borderId="0" xfId="227" applyFont="1" applyFill="1" applyBorder="1" applyAlignment="1">
      <alignment horizontal="left" vertical="center" indent="10"/>
    </xf>
    <xf numFmtId="0" fontId="27" fillId="15" borderId="0" xfId="227" applyFont="1" applyFill="1" applyBorder="1" applyAlignment="1">
      <alignment horizontal="left" vertical="center" wrapText="1" indent="5"/>
    </xf>
    <xf numFmtId="0" fontId="27" fillId="15" borderId="0" xfId="227" applyFont="1" applyFill="1" applyBorder="1" applyAlignment="1">
      <alignment horizontal="left" vertical="center" wrapText="1" indent="3"/>
    </xf>
    <xf numFmtId="0" fontId="27" fillId="15" borderId="0" xfId="227" applyFont="1" applyFill="1" applyBorder="1" applyAlignment="1" applyProtection="1">
      <alignment horizontal="left" vertical="center"/>
    </xf>
    <xf numFmtId="0" fontId="27" fillId="15" borderId="0" xfId="379" applyFont="1" applyFill="1" applyBorder="1">
      <protection locked="0"/>
    </xf>
    <xf numFmtId="0" fontId="27" fillId="15" borderId="1" xfId="377" applyFont="1" applyFill="1" applyBorder="1">
      <protection locked="0"/>
    </xf>
    <xf numFmtId="176" fontId="27" fillId="15" borderId="1" xfId="376" applyFont="1" applyFill="1" applyBorder="1" applyAlignment="1">
      <alignment horizontal="right"/>
    </xf>
    <xf numFmtId="176" fontId="27" fillId="15" borderId="0" xfId="376" applyFont="1" applyFill="1"/>
    <xf numFmtId="0" fontId="27" fillId="15" borderId="0" xfId="227" applyFont="1" applyFill="1" applyBorder="1" applyProtection="1"/>
    <xf numFmtId="0" fontId="26" fillId="15" borderId="0" xfId="227" applyFont="1" applyFill="1" applyBorder="1" applyAlignment="1" applyProtection="1">
      <alignment horizontal="left"/>
    </xf>
    <xf numFmtId="37" fontId="27" fillId="15" borderId="0" xfId="227" applyNumberFormat="1" applyFont="1" applyFill="1" applyAlignment="1" applyProtection="1">
      <alignment horizontal="centerContinuous"/>
    </xf>
    <xf numFmtId="0" fontId="27" fillId="15" borderId="0" xfId="227" applyFont="1" applyFill="1" applyBorder="1" applyAlignment="1" applyProtection="1">
      <alignment horizontal="left"/>
    </xf>
    <xf numFmtId="3" fontId="32" fillId="15" borderId="0" xfId="416" applyNumberFormat="1" applyFont="1" applyFill="1" applyAlignment="1"/>
    <xf numFmtId="3" fontId="32" fillId="15" borderId="0" xfId="423" applyNumberFormat="1" applyFont="1" applyFill="1" applyAlignment="1"/>
    <xf numFmtId="3" fontId="33" fillId="15" borderId="0" xfId="416" applyNumberFormat="1" applyFont="1" applyFill="1" applyAlignment="1"/>
    <xf numFmtId="3" fontId="33" fillId="15" borderId="0" xfId="423" applyNumberFormat="1" applyFont="1" applyFill="1" applyAlignment="1"/>
    <xf numFmtId="3" fontId="33" fillId="15" borderId="1" xfId="416" applyNumberFormat="1" applyFont="1" applyFill="1" applyBorder="1" applyAlignment="1"/>
    <xf numFmtId="3" fontId="35" fillId="15" borderId="1" xfId="423" applyNumberFormat="1" applyFont="1" applyFill="1" applyBorder="1" applyAlignment="1"/>
    <xf numFmtId="3" fontId="26" fillId="15" borderId="0" xfId="423" applyNumberFormat="1" applyFont="1" applyFill="1" applyAlignment="1">
      <alignment horizontal="left"/>
    </xf>
    <xf numFmtId="164" fontId="26" fillId="15" borderId="0" xfId="429" applyFont="1" applyFill="1" applyAlignment="1">
      <alignment horizontal="left"/>
    </xf>
    <xf numFmtId="0" fontId="26" fillId="15" borderId="0" xfId="423" applyFont="1" applyFill="1"/>
    <xf numFmtId="164" fontId="26" fillId="15" borderId="0" xfId="429" applyFont="1" applyFill="1" applyBorder="1" applyAlignment="1">
      <alignment horizontal="center" wrapText="1"/>
    </xf>
    <xf numFmtId="0" fontId="27" fillId="15" borderId="0" xfId="419" applyFont="1" applyFill="1" applyProtection="1"/>
    <xf numFmtId="164" fontId="41" fillId="15" borderId="0" xfId="429" applyFont="1" applyFill="1" applyBorder="1"/>
    <xf numFmtId="164" fontId="27" fillId="15" borderId="0" xfId="429" applyFont="1" applyFill="1" applyProtection="1"/>
    <xf numFmtId="0" fontId="27" fillId="15" borderId="0" xfId="419" applyFont="1" applyFill="1" applyAlignment="1" applyProtection="1">
      <alignment vertical="center"/>
    </xf>
    <xf numFmtId="177" fontId="27" fillId="15" borderId="0" xfId="430" applyNumberFormat="1" applyFont="1" applyFill="1" applyBorder="1" applyAlignment="1">
      <alignment horizontal="right" vertical="center"/>
    </xf>
    <xf numFmtId="41" fontId="27" fillId="15" borderId="0" xfId="430" applyNumberFormat="1" applyFont="1" applyFill="1" applyBorder="1" applyAlignment="1">
      <alignment horizontal="right"/>
    </xf>
    <xf numFmtId="0" fontId="27" fillId="15" borderId="0" xfId="416" applyFont="1" applyFill="1" applyAlignment="1">
      <alignment horizontal="left"/>
    </xf>
    <xf numFmtId="0" fontId="27" fillId="15" borderId="0" xfId="416" applyFont="1" applyFill="1" applyAlignment="1">
      <alignment horizontal="left" indent="1"/>
    </xf>
    <xf numFmtId="0" fontId="27" fillId="15" borderId="0" xfId="416" applyFont="1" applyFill="1" applyAlignment="1">
      <alignment horizontal="left" indent="2"/>
    </xf>
    <xf numFmtId="0" fontId="27" fillId="15" borderId="0" xfId="416" applyFont="1" applyFill="1" applyAlignment="1">
      <alignment horizontal="left" indent="3"/>
    </xf>
    <xf numFmtId="0" fontId="27" fillId="15" borderId="0" xfId="416" applyFont="1" applyFill="1" applyAlignment="1">
      <alignment horizontal="left" vertical="center" indent="1"/>
    </xf>
    <xf numFmtId="0" fontId="27" fillId="15" borderId="0" xfId="423" applyFont="1" applyFill="1" applyAlignment="1">
      <alignment horizontal="left" vertical="center" indent="1"/>
    </xf>
    <xf numFmtId="0" fontId="27" fillId="15" borderId="0" xfId="416" applyFont="1" applyFill="1" applyAlignment="1">
      <alignment horizontal="left" wrapText="1" indent="1"/>
    </xf>
    <xf numFmtId="177" fontId="29" fillId="15" borderId="0" xfId="420" applyNumberFormat="1" applyFont="1" applyFill="1" applyProtection="1">
      <protection locked="0"/>
    </xf>
    <xf numFmtId="168" fontId="27" fillId="15" borderId="0" xfId="429" applyNumberFormat="1" applyFont="1" applyFill="1"/>
    <xf numFmtId="164" fontId="27" fillId="15" borderId="0" xfId="429" applyFont="1" applyFill="1"/>
    <xf numFmtId="0" fontId="27" fillId="15" borderId="1" xfId="419" applyFont="1" applyFill="1" applyBorder="1" applyProtection="1"/>
    <xf numFmtId="168" fontId="27" fillId="15" borderId="1" xfId="431" applyNumberFormat="1" applyFont="1" applyFill="1" applyBorder="1" applyProtection="1">
      <protection locked="0"/>
    </xf>
    <xf numFmtId="168" fontId="27" fillId="15" borderId="1" xfId="431" applyNumberFormat="1" applyFont="1" applyFill="1" applyBorder="1" applyAlignment="1">
      <alignment horizontal="right"/>
    </xf>
    <xf numFmtId="168" fontId="27" fillId="15" borderId="1" xfId="431" applyNumberFormat="1" applyFont="1" applyFill="1" applyBorder="1"/>
    <xf numFmtId="0" fontId="27" fillId="15" borderId="0" xfId="419" applyFont="1" applyFill="1" applyBorder="1" applyProtection="1"/>
    <xf numFmtId="168" fontId="27" fillId="15" borderId="0" xfId="429" applyNumberFormat="1" applyFont="1" applyFill="1" applyBorder="1" applyProtection="1">
      <protection locked="0"/>
    </xf>
    <xf numFmtId="168" fontId="27" fillId="15" borderId="0" xfId="429" applyNumberFormat="1" applyFont="1" applyFill="1" applyBorder="1" applyAlignment="1">
      <alignment horizontal="right"/>
    </xf>
    <xf numFmtId="168" fontId="27" fillId="15" borderId="0" xfId="429" applyNumberFormat="1" applyFont="1" applyFill="1" applyBorder="1"/>
    <xf numFmtId="0" fontId="36" fillId="15" borderId="0" xfId="419" applyFont="1" applyFill="1" applyAlignment="1" applyProtection="1">
      <alignment vertical="top"/>
    </xf>
    <xf numFmtId="168" fontId="36" fillId="15" borderId="0" xfId="429" applyNumberFormat="1" applyFont="1" applyFill="1" applyAlignment="1" applyProtection="1">
      <alignment vertical="top"/>
    </xf>
    <xf numFmtId="168" fontId="27" fillId="15" borderId="0" xfId="429" applyNumberFormat="1" applyFont="1" applyFill="1" applyAlignment="1" applyProtection="1">
      <protection locked="0"/>
    </xf>
    <xf numFmtId="168" fontId="27" fillId="15" borderId="0" xfId="429" applyNumberFormat="1" applyFont="1" applyFill="1" applyAlignment="1"/>
    <xf numFmtId="164" fontId="36" fillId="15" borderId="0" xfId="431" applyFont="1" applyFill="1" applyAlignment="1" applyProtection="1">
      <alignment vertical="top"/>
    </xf>
    <xf numFmtId="0" fontId="27" fillId="15" borderId="0" xfId="419" applyFont="1" applyFill="1" applyAlignment="1" applyProtection="1">
      <alignment horizontal="center"/>
    </xf>
    <xf numFmtId="164" fontId="37" fillId="15" borderId="0" xfId="431" applyFont="1" applyFill="1" applyProtection="1"/>
    <xf numFmtId="164" fontId="38" fillId="15" borderId="0" xfId="431" applyFont="1" applyFill="1" applyAlignment="1" applyProtection="1">
      <alignment horizontal="center" vertical="center"/>
    </xf>
    <xf numFmtId="164" fontId="27" fillId="15" borderId="0" xfId="431" applyFont="1" applyFill="1" applyProtection="1"/>
    <xf numFmtId="0" fontId="37" fillId="15" borderId="0" xfId="419" applyFont="1" applyFill="1" applyProtection="1"/>
    <xf numFmtId="41" fontId="27" fillId="15" borderId="0" xfId="432" applyNumberFormat="1" applyFont="1" applyFill="1" applyBorder="1" applyAlignment="1">
      <alignment horizontal="right"/>
    </xf>
    <xf numFmtId="0" fontId="37" fillId="15" borderId="0" xfId="419" applyFont="1" applyFill="1" applyAlignment="1" applyProtection="1"/>
    <xf numFmtId="164" fontId="27" fillId="15" borderId="0" xfId="431" applyFont="1" applyFill="1" applyAlignment="1" applyProtection="1"/>
    <xf numFmtId="164" fontId="27" fillId="15" borderId="0" xfId="431" applyFont="1" applyFill="1"/>
    <xf numFmtId="3" fontId="33" fillId="15" borderId="0" xfId="416" applyNumberFormat="1" applyFont="1" applyFill="1" applyBorder="1" applyAlignment="1"/>
    <xf numFmtId="3" fontId="35" fillId="15" borderId="0" xfId="423" applyNumberFormat="1" applyFont="1" applyFill="1" applyBorder="1" applyAlignment="1"/>
    <xf numFmtId="0" fontId="10" fillId="15" borderId="0" xfId="227" applyFont="1" applyFill="1"/>
    <xf numFmtId="0" fontId="26" fillId="15" borderId="0" xfId="227" applyFont="1" applyFill="1" applyAlignment="1"/>
    <xf numFmtId="0" fontId="11" fillId="15" borderId="0" xfId="227" applyFont="1" applyFill="1" applyAlignment="1"/>
    <xf numFmtId="3" fontId="33" fillId="15" borderId="0" xfId="227" applyNumberFormat="1" applyFont="1" applyFill="1" applyAlignment="1"/>
    <xf numFmtId="0" fontId="33" fillId="15" borderId="1" xfId="227" applyFont="1" applyFill="1" applyBorder="1" applyAlignment="1"/>
    <xf numFmtId="0" fontId="27" fillId="15" borderId="1" xfId="227" applyFont="1" applyFill="1" applyBorder="1" applyAlignment="1"/>
    <xf numFmtId="0" fontId="26" fillId="15" borderId="0" xfId="227" applyFont="1" applyFill="1" applyAlignment="1">
      <alignment horizontal="center"/>
    </xf>
    <xf numFmtId="0" fontId="27" fillId="15" borderId="0" xfId="227" applyFont="1" applyFill="1" applyAlignment="1" applyProtection="1">
      <alignment vertical="center"/>
    </xf>
    <xf numFmtId="0" fontId="27" fillId="15" borderId="0" xfId="227" applyFont="1" applyFill="1" applyAlignment="1">
      <alignment horizontal="left" indent="3"/>
    </xf>
    <xf numFmtId="0" fontId="27" fillId="15" borderId="0" xfId="227" applyFont="1" applyFill="1" applyAlignment="1">
      <alignment horizontal="left" indent="6"/>
    </xf>
    <xf numFmtId="0" fontId="27" fillId="15" borderId="0" xfId="227" applyFont="1" applyFill="1" applyAlignment="1">
      <alignment horizontal="left" vertical="center" indent="1"/>
    </xf>
    <xf numFmtId="0" fontId="27" fillId="15" borderId="0" xfId="227" applyFont="1" applyFill="1" applyAlignment="1">
      <alignment horizontal="left" vertical="center" indent="6"/>
    </xf>
    <xf numFmtId="167" fontId="39" fillId="15" borderId="0" xfId="227" applyNumberFormat="1" applyFont="1" applyFill="1"/>
    <xf numFmtId="0" fontId="10" fillId="15" borderId="0" xfId="227" applyFont="1" applyFill="1" applyAlignment="1"/>
    <xf numFmtId="167" fontId="10" fillId="15" borderId="0" xfId="227" applyNumberFormat="1" applyFont="1" applyFill="1" applyAlignment="1"/>
    <xf numFmtId="167" fontId="10" fillId="15" borderId="1" xfId="227" applyNumberFormat="1" applyFont="1" applyFill="1" applyBorder="1" applyAlignment="1"/>
    <xf numFmtId="167" fontId="39" fillId="15" borderId="0" xfId="227" applyNumberFormat="1" applyFont="1" applyFill="1" applyAlignment="1"/>
    <xf numFmtId="167" fontId="10" fillId="15" borderId="0" xfId="227" applyNumberFormat="1" applyFont="1" applyFill="1"/>
    <xf numFmtId="0" fontId="40" fillId="15" borderId="0" xfId="227" applyFont="1" applyFill="1"/>
    <xf numFmtId="0" fontId="23" fillId="15" borderId="0" xfId="227" applyFont="1" applyFill="1"/>
    <xf numFmtId="164" fontId="26" fillId="15" borderId="0" xfId="429" applyFont="1" applyFill="1" applyBorder="1" applyAlignment="1">
      <alignment horizontal="center" wrapText="1"/>
    </xf>
    <xf numFmtId="164" fontId="26" fillId="15" borderId="1" xfId="429" applyFont="1" applyFill="1" applyBorder="1" applyAlignment="1">
      <alignment horizontal="center"/>
    </xf>
    <xf numFmtId="0" fontId="26" fillId="15" borderId="0" xfId="428" applyFont="1" applyFill="1" applyBorder="1" applyAlignment="1" applyProtection="1">
      <alignment horizontal="center" wrapText="1"/>
    </xf>
    <xf numFmtId="0" fontId="27" fillId="15" borderId="0" xfId="227" applyFont="1" applyFill="1" applyAlignment="1" applyProtection="1">
      <alignment horizontal="left" vertical="top" wrapText="1"/>
    </xf>
  </cellXfs>
  <cellStyles count="437">
    <cellStyle name="=C:\WINNT35\SYSTEM32\COMMAND.COM" xfId="9" xr:uid="{00000000-0005-0000-0000-000000000000}"/>
    <cellStyle name="20% - Énfasis1 10" xfId="10" xr:uid="{00000000-0005-0000-0000-000001000000}"/>
    <cellStyle name="20% - Énfasis1 2" xfId="11" xr:uid="{00000000-0005-0000-0000-000002000000}"/>
    <cellStyle name="20% - Énfasis1 2 2" xfId="12" xr:uid="{00000000-0005-0000-0000-000003000000}"/>
    <cellStyle name="20% - Énfasis1 3" xfId="13" xr:uid="{00000000-0005-0000-0000-000004000000}"/>
    <cellStyle name="20% - Énfasis1 3 2" xfId="14" xr:uid="{00000000-0005-0000-0000-000005000000}"/>
    <cellStyle name="20% - Énfasis1 4" xfId="15" xr:uid="{00000000-0005-0000-0000-000006000000}"/>
    <cellStyle name="20% - Énfasis1 4 2" xfId="16" xr:uid="{00000000-0005-0000-0000-000007000000}"/>
    <cellStyle name="20% - Énfasis1 5" xfId="17" xr:uid="{00000000-0005-0000-0000-000008000000}"/>
    <cellStyle name="20% - Énfasis1 5 2" xfId="18" xr:uid="{00000000-0005-0000-0000-000009000000}"/>
    <cellStyle name="20% - Énfasis1 6" xfId="19" xr:uid="{00000000-0005-0000-0000-00000A000000}"/>
    <cellStyle name="20% - Énfasis1 6 2" xfId="20" xr:uid="{00000000-0005-0000-0000-00000B000000}"/>
    <cellStyle name="20% - Énfasis1 7" xfId="21" xr:uid="{00000000-0005-0000-0000-00000C000000}"/>
    <cellStyle name="20% - Énfasis1 7 2" xfId="22" xr:uid="{00000000-0005-0000-0000-00000D000000}"/>
    <cellStyle name="20% - Énfasis1 8" xfId="23" xr:uid="{00000000-0005-0000-0000-00000E000000}"/>
    <cellStyle name="20% - Énfasis1 8 2" xfId="24" xr:uid="{00000000-0005-0000-0000-00000F000000}"/>
    <cellStyle name="20% - Énfasis1 9" xfId="25" xr:uid="{00000000-0005-0000-0000-000010000000}"/>
    <cellStyle name="20% - Énfasis1 9 2" xfId="26" xr:uid="{00000000-0005-0000-0000-000011000000}"/>
    <cellStyle name="20% - Énfasis2 10" xfId="27" xr:uid="{00000000-0005-0000-0000-000012000000}"/>
    <cellStyle name="20% - Énfasis2 2" xfId="28" xr:uid="{00000000-0005-0000-0000-000013000000}"/>
    <cellStyle name="20% - Énfasis2 2 2" xfId="29" xr:uid="{00000000-0005-0000-0000-000014000000}"/>
    <cellStyle name="20% - Énfasis2 3" xfId="30" xr:uid="{00000000-0005-0000-0000-000015000000}"/>
    <cellStyle name="20% - Énfasis2 3 2" xfId="31" xr:uid="{00000000-0005-0000-0000-000016000000}"/>
    <cellStyle name="20% - Énfasis2 4" xfId="32" xr:uid="{00000000-0005-0000-0000-000017000000}"/>
    <cellStyle name="20% - Énfasis2 4 2" xfId="33" xr:uid="{00000000-0005-0000-0000-000018000000}"/>
    <cellStyle name="20% - Énfasis2 5" xfId="34" xr:uid="{00000000-0005-0000-0000-000019000000}"/>
    <cellStyle name="20% - Énfasis2 5 2" xfId="35" xr:uid="{00000000-0005-0000-0000-00001A000000}"/>
    <cellStyle name="20% - Énfasis2 6" xfId="36" xr:uid="{00000000-0005-0000-0000-00001B000000}"/>
    <cellStyle name="20% - Énfasis2 6 2" xfId="37" xr:uid="{00000000-0005-0000-0000-00001C000000}"/>
    <cellStyle name="20% - Énfasis2 7" xfId="38" xr:uid="{00000000-0005-0000-0000-00001D000000}"/>
    <cellStyle name="20% - Énfasis2 7 2" xfId="39" xr:uid="{00000000-0005-0000-0000-00001E000000}"/>
    <cellStyle name="20% - Énfasis2 8" xfId="40" xr:uid="{00000000-0005-0000-0000-00001F000000}"/>
    <cellStyle name="20% - Énfasis2 8 2" xfId="41" xr:uid="{00000000-0005-0000-0000-000020000000}"/>
    <cellStyle name="20% - Énfasis2 9" xfId="42" xr:uid="{00000000-0005-0000-0000-000021000000}"/>
    <cellStyle name="20% - Énfasis2 9 2" xfId="43" xr:uid="{00000000-0005-0000-0000-000022000000}"/>
    <cellStyle name="20% - Énfasis3 10" xfId="44" xr:uid="{00000000-0005-0000-0000-000023000000}"/>
    <cellStyle name="20% - Énfasis3 2" xfId="45" xr:uid="{00000000-0005-0000-0000-000024000000}"/>
    <cellStyle name="20% - Énfasis3 2 2" xfId="46" xr:uid="{00000000-0005-0000-0000-000025000000}"/>
    <cellStyle name="20% - Énfasis3 3" xfId="47" xr:uid="{00000000-0005-0000-0000-000026000000}"/>
    <cellStyle name="20% - Énfasis3 3 2" xfId="48" xr:uid="{00000000-0005-0000-0000-000027000000}"/>
    <cellStyle name="20% - Énfasis3 4" xfId="49" xr:uid="{00000000-0005-0000-0000-000028000000}"/>
    <cellStyle name="20% - Énfasis3 4 2" xfId="50" xr:uid="{00000000-0005-0000-0000-000029000000}"/>
    <cellStyle name="20% - Énfasis3 5" xfId="51" xr:uid="{00000000-0005-0000-0000-00002A000000}"/>
    <cellStyle name="20% - Énfasis3 5 2" xfId="52" xr:uid="{00000000-0005-0000-0000-00002B000000}"/>
    <cellStyle name="20% - Énfasis3 6" xfId="53" xr:uid="{00000000-0005-0000-0000-00002C000000}"/>
    <cellStyle name="20% - Énfasis3 6 2" xfId="54" xr:uid="{00000000-0005-0000-0000-00002D000000}"/>
    <cellStyle name="20% - Énfasis3 7" xfId="55" xr:uid="{00000000-0005-0000-0000-00002E000000}"/>
    <cellStyle name="20% - Énfasis3 7 2" xfId="56" xr:uid="{00000000-0005-0000-0000-00002F000000}"/>
    <cellStyle name="20% - Énfasis3 8" xfId="57" xr:uid="{00000000-0005-0000-0000-000030000000}"/>
    <cellStyle name="20% - Énfasis3 8 2" xfId="58" xr:uid="{00000000-0005-0000-0000-000031000000}"/>
    <cellStyle name="20% - Énfasis3 9" xfId="59" xr:uid="{00000000-0005-0000-0000-000032000000}"/>
    <cellStyle name="20% - Énfasis3 9 2" xfId="60" xr:uid="{00000000-0005-0000-0000-000033000000}"/>
    <cellStyle name="20% - Énfasis4 10" xfId="61" xr:uid="{00000000-0005-0000-0000-000034000000}"/>
    <cellStyle name="20% - Énfasis4 2" xfId="62" xr:uid="{00000000-0005-0000-0000-000035000000}"/>
    <cellStyle name="20% - Énfasis4 2 2" xfId="63" xr:uid="{00000000-0005-0000-0000-000036000000}"/>
    <cellStyle name="20% - Énfasis4 3" xfId="64" xr:uid="{00000000-0005-0000-0000-000037000000}"/>
    <cellStyle name="20% - Énfasis4 3 2" xfId="65" xr:uid="{00000000-0005-0000-0000-000038000000}"/>
    <cellStyle name="20% - Énfasis4 4" xfId="66" xr:uid="{00000000-0005-0000-0000-000039000000}"/>
    <cellStyle name="20% - Énfasis4 4 2" xfId="67" xr:uid="{00000000-0005-0000-0000-00003A000000}"/>
    <cellStyle name="20% - Énfasis4 5" xfId="68" xr:uid="{00000000-0005-0000-0000-00003B000000}"/>
    <cellStyle name="20% - Énfasis4 5 2" xfId="69" xr:uid="{00000000-0005-0000-0000-00003C000000}"/>
    <cellStyle name="20% - Énfasis4 6" xfId="70" xr:uid="{00000000-0005-0000-0000-00003D000000}"/>
    <cellStyle name="20% - Énfasis4 6 2" xfId="71" xr:uid="{00000000-0005-0000-0000-00003E000000}"/>
    <cellStyle name="20% - Énfasis4 7" xfId="72" xr:uid="{00000000-0005-0000-0000-00003F000000}"/>
    <cellStyle name="20% - Énfasis4 7 2" xfId="73" xr:uid="{00000000-0005-0000-0000-000040000000}"/>
    <cellStyle name="20% - Énfasis4 8" xfId="74" xr:uid="{00000000-0005-0000-0000-000041000000}"/>
    <cellStyle name="20% - Énfasis4 8 2" xfId="75" xr:uid="{00000000-0005-0000-0000-000042000000}"/>
    <cellStyle name="20% - Énfasis4 9" xfId="76" xr:uid="{00000000-0005-0000-0000-000043000000}"/>
    <cellStyle name="20% - Énfasis4 9 2" xfId="77" xr:uid="{00000000-0005-0000-0000-000044000000}"/>
    <cellStyle name="20% - Énfasis5 10" xfId="78" xr:uid="{00000000-0005-0000-0000-000045000000}"/>
    <cellStyle name="20% - Énfasis5 2" xfId="79" xr:uid="{00000000-0005-0000-0000-000046000000}"/>
    <cellStyle name="20% - Énfasis5 2 2" xfId="80" xr:uid="{00000000-0005-0000-0000-000047000000}"/>
    <cellStyle name="20% - Énfasis5 3" xfId="81" xr:uid="{00000000-0005-0000-0000-000048000000}"/>
    <cellStyle name="20% - Énfasis5 3 2" xfId="82" xr:uid="{00000000-0005-0000-0000-000049000000}"/>
    <cellStyle name="20% - Énfasis5 4" xfId="83" xr:uid="{00000000-0005-0000-0000-00004A000000}"/>
    <cellStyle name="20% - Énfasis5 4 2" xfId="84" xr:uid="{00000000-0005-0000-0000-00004B000000}"/>
    <cellStyle name="20% - Énfasis5 5" xfId="85" xr:uid="{00000000-0005-0000-0000-00004C000000}"/>
    <cellStyle name="20% - Énfasis5 5 2" xfId="86" xr:uid="{00000000-0005-0000-0000-00004D000000}"/>
    <cellStyle name="20% - Énfasis5 6" xfId="87" xr:uid="{00000000-0005-0000-0000-00004E000000}"/>
    <cellStyle name="20% - Énfasis5 6 2" xfId="88" xr:uid="{00000000-0005-0000-0000-00004F000000}"/>
    <cellStyle name="20% - Énfasis5 7" xfId="89" xr:uid="{00000000-0005-0000-0000-000050000000}"/>
    <cellStyle name="20% - Énfasis5 7 2" xfId="90" xr:uid="{00000000-0005-0000-0000-000051000000}"/>
    <cellStyle name="20% - Énfasis5 8" xfId="91" xr:uid="{00000000-0005-0000-0000-000052000000}"/>
    <cellStyle name="20% - Énfasis5 8 2" xfId="92" xr:uid="{00000000-0005-0000-0000-000053000000}"/>
    <cellStyle name="20% - Énfasis5 9" xfId="93" xr:uid="{00000000-0005-0000-0000-000054000000}"/>
    <cellStyle name="20% - Énfasis5 9 2" xfId="94" xr:uid="{00000000-0005-0000-0000-000055000000}"/>
    <cellStyle name="20% - Énfasis6 10" xfId="95" xr:uid="{00000000-0005-0000-0000-000056000000}"/>
    <cellStyle name="20% - Énfasis6 2" xfId="96" xr:uid="{00000000-0005-0000-0000-000057000000}"/>
    <cellStyle name="20% - Énfasis6 2 2" xfId="97" xr:uid="{00000000-0005-0000-0000-000058000000}"/>
    <cellStyle name="20% - Énfasis6 3" xfId="98" xr:uid="{00000000-0005-0000-0000-000059000000}"/>
    <cellStyle name="20% - Énfasis6 3 2" xfId="99" xr:uid="{00000000-0005-0000-0000-00005A000000}"/>
    <cellStyle name="20% - Énfasis6 4" xfId="100" xr:uid="{00000000-0005-0000-0000-00005B000000}"/>
    <cellStyle name="20% - Énfasis6 4 2" xfId="101" xr:uid="{00000000-0005-0000-0000-00005C000000}"/>
    <cellStyle name="20% - Énfasis6 5" xfId="102" xr:uid="{00000000-0005-0000-0000-00005D000000}"/>
    <cellStyle name="20% - Énfasis6 5 2" xfId="103" xr:uid="{00000000-0005-0000-0000-00005E000000}"/>
    <cellStyle name="20% - Énfasis6 6" xfId="104" xr:uid="{00000000-0005-0000-0000-00005F000000}"/>
    <cellStyle name="20% - Énfasis6 6 2" xfId="105" xr:uid="{00000000-0005-0000-0000-000060000000}"/>
    <cellStyle name="20% - Énfasis6 7" xfId="106" xr:uid="{00000000-0005-0000-0000-000061000000}"/>
    <cellStyle name="20% - Énfasis6 7 2" xfId="107" xr:uid="{00000000-0005-0000-0000-000062000000}"/>
    <cellStyle name="20% - Énfasis6 8" xfId="108" xr:uid="{00000000-0005-0000-0000-000063000000}"/>
    <cellStyle name="20% - Énfasis6 8 2" xfId="109" xr:uid="{00000000-0005-0000-0000-000064000000}"/>
    <cellStyle name="20% - Énfasis6 9" xfId="110" xr:uid="{00000000-0005-0000-0000-000065000000}"/>
    <cellStyle name="20% - Énfasis6 9 2" xfId="111" xr:uid="{00000000-0005-0000-0000-000066000000}"/>
    <cellStyle name="40% - Énfasis1 10" xfId="112" xr:uid="{00000000-0005-0000-0000-000067000000}"/>
    <cellStyle name="40% - Énfasis1 2" xfId="113" xr:uid="{00000000-0005-0000-0000-000068000000}"/>
    <cellStyle name="40% - Énfasis1 2 2" xfId="114" xr:uid="{00000000-0005-0000-0000-000069000000}"/>
    <cellStyle name="40% - Énfasis1 3" xfId="115" xr:uid="{00000000-0005-0000-0000-00006A000000}"/>
    <cellStyle name="40% - Énfasis1 3 2" xfId="116" xr:uid="{00000000-0005-0000-0000-00006B000000}"/>
    <cellStyle name="40% - Énfasis1 4" xfId="117" xr:uid="{00000000-0005-0000-0000-00006C000000}"/>
    <cellStyle name="40% - Énfasis1 4 2" xfId="118" xr:uid="{00000000-0005-0000-0000-00006D000000}"/>
    <cellStyle name="40% - Énfasis1 5" xfId="119" xr:uid="{00000000-0005-0000-0000-00006E000000}"/>
    <cellStyle name="40% - Énfasis1 5 2" xfId="120" xr:uid="{00000000-0005-0000-0000-00006F000000}"/>
    <cellStyle name="40% - Énfasis1 6" xfId="121" xr:uid="{00000000-0005-0000-0000-000070000000}"/>
    <cellStyle name="40% - Énfasis1 6 2" xfId="122" xr:uid="{00000000-0005-0000-0000-000071000000}"/>
    <cellStyle name="40% - Énfasis1 7" xfId="123" xr:uid="{00000000-0005-0000-0000-000072000000}"/>
    <cellStyle name="40% - Énfasis1 7 2" xfId="124" xr:uid="{00000000-0005-0000-0000-000073000000}"/>
    <cellStyle name="40% - Énfasis1 8" xfId="125" xr:uid="{00000000-0005-0000-0000-000074000000}"/>
    <cellStyle name="40% - Énfasis1 8 2" xfId="126" xr:uid="{00000000-0005-0000-0000-000075000000}"/>
    <cellStyle name="40% - Énfasis1 9" xfId="127" xr:uid="{00000000-0005-0000-0000-000076000000}"/>
    <cellStyle name="40% - Énfasis1 9 2" xfId="128" xr:uid="{00000000-0005-0000-0000-000077000000}"/>
    <cellStyle name="40% - Énfasis2 10" xfId="129" xr:uid="{00000000-0005-0000-0000-000078000000}"/>
    <cellStyle name="40% - Énfasis2 2" xfId="130" xr:uid="{00000000-0005-0000-0000-000079000000}"/>
    <cellStyle name="40% - Énfasis2 2 2" xfId="131" xr:uid="{00000000-0005-0000-0000-00007A000000}"/>
    <cellStyle name="40% - Énfasis2 3" xfId="132" xr:uid="{00000000-0005-0000-0000-00007B000000}"/>
    <cellStyle name="40% - Énfasis2 3 2" xfId="133" xr:uid="{00000000-0005-0000-0000-00007C000000}"/>
    <cellStyle name="40% - Énfasis2 4" xfId="134" xr:uid="{00000000-0005-0000-0000-00007D000000}"/>
    <cellStyle name="40% - Énfasis2 4 2" xfId="135" xr:uid="{00000000-0005-0000-0000-00007E000000}"/>
    <cellStyle name="40% - Énfasis2 5" xfId="136" xr:uid="{00000000-0005-0000-0000-00007F000000}"/>
    <cellStyle name="40% - Énfasis2 5 2" xfId="137" xr:uid="{00000000-0005-0000-0000-000080000000}"/>
    <cellStyle name="40% - Énfasis2 6" xfId="138" xr:uid="{00000000-0005-0000-0000-000081000000}"/>
    <cellStyle name="40% - Énfasis2 6 2" xfId="139" xr:uid="{00000000-0005-0000-0000-000082000000}"/>
    <cellStyle name="40% - Énfasis2 7" xfId="140" xr:uid="{00000000-0005-0000-0000-000083000000}"/>
    <cellStyle name="40% - Énfasis2 7 2" xfId="141" xr:uid="{00000000-0005-0000-0000-000084000000}"/>
    <cellStyle name="40% - Énfasis2 8" xfId="142" xr:uid="{00000000-0005-0000-0000-000085000000}"/>
    <cellStyle name="40% - Énfasis2 8 2" xfId="143" xr:uid="{00000000-0005-0000-0000-000086000000}"/>
    <cellStyle name="40% - Énfasis2 9" xfId="144" xr:uid="{00000000-0005-0000-0000-000087000000}"/>
    <cellStyle name="40% - Énfasis2 9 2" xfId="145" xr:uid="{00000000-0005-0000-0000-000088000000}"/>
    <cellStyle name="40% - Énfasis3 10" xfId="146" xr:uid="{00000000-0005-0000-0000-000089000000}"/>
    <cellStyle name="40% - Énfasis3 2" xfId="147" xr:uid="{00000000-0005-0000-0000-00008A000000}"/>
    <cellStyle name="40% - Énfasis3 2 2" xfId="148" xr:uid="{00000000-0005-0000-0000-00008B000000}"/>
    <cellStyle name="40% - Énfasis3 3" xfId="149" xr:uid="{00000000-0005-0000-0000-00008C000000}"/>
    <cellStyle name="40% - Énfasis3 3 2" xfId="150" xr:uid="{00000000-0005-0000-0000-00008D000000}"/>
    <cellStyle name="40% - Énfasis3 4" xfId="151" xr:uid="{00000000-0005-0000-0000-00008E000000}"/>
    <cellStyle name="40% - Énfasis3 4 2" xfId="152" xr:uid="{00000000-0005-0000-0000-00008F000000}"/>
    <cellStyle name="40% - Énfasis3 5" xfId="153" xr:uid="{00000000-0005-0000-0000-000090000000}"/>
    <cellStyle name="40% - Énfasis3 5 2" xfId="154" xr:uid="{00000000-0005-0000-0000-000091000000}"/>
    <cellStyle name="40% - Énfasis3 6" xfId="155" xr:uid="{00000000-0005-0000-0000-000092000000}"/>
    <cellStyle name="40% - Énfasis3 6 2" xfId="156" xr:uid="{00000000-0005-0000-0000-000093000000}"/>
    <cellStyle name="40% - Énfasis3 7" xfId="157" xr:uid="{00000000-0005-0000-0000-000094000000}"/>
    <cellStyle name="40% - Énfasis3 7 2" xfId="158" xr:uid="{00000000-0005-0000-0000-000095000000}"/>
    <cellStyle name="40% - Énfasis3 8" xfId="159" xr:uid="{00000000-0005-0000-0000-000096000000}"/>
    <cellStyle name="40% - Énfasis3 8 2" xfId="160" xr:uid="{00000000-0005-0000-0000-000097000000}"/>
    <cellStyle name="40% - Énfasis3 9" xfId="161" xr:uid="{00000000-0005-0000-0000-000098000000}"/>
    <cellStyle name="40% - Énfasis3 9 2" xfId="162" xr:uid="{00000000-0005-0000-0000-000099000000}"/>
    <cellStyle name="40% - Énfasis4 10" xfId="163" xr:uid="{00000000-0005-0000-0000-00009A000000}"/>
    <cellStyle name="40% - Énfasis4 2" xfId="164" xr:uid="{00000000-0005-0000-0000-00009B000000}"/>
    <cellStyle name="40% - Énfasis4 2 2" xfId="165" xr:uid="{00000000-0005-0000-0000-00009C000000}"/>
    <cellStyle name="40% - Énfasis4 3" xfId="166" xr:uid="{00000000-0005-0000-0000-00009D000000}"/>
    <cellStyle name="40% - Énfasis4 3 2" xfId="167" xr:uid="{00000000-0005-0000-0000-00009E000000}"/>
    <cellStyle name="40% - Énfasis4 4" xfId="168" xr:uid="{00000000-0005-0000-0000-00009F000000}"/>
    <cellStyle name="40% - Énfasis4 4 2" xfId="169" xr:uid="{00000000-0005-0000-0000-0000A0000000}"/>
    <cellStyle name="40% - Énfasis4 5" xfId="170" xr:uid="{00000000-0005-0000-0000-0000A1000000}"/>
    <cellStyle name="40% - Énfasis4 5 2" xfId="171" xr:uid="{00000000-0005-0000-0000-0000A2000000}"/>
    <cellStyle name="40% - Énfasis4 6" xfId="172" xr:uid="{00000000-0005-0000-0000-0000A3000000}"/>
    <cellStyle name="40% - Énfasis4 6 2" xfId="173" xr:uid="{00000000-0005-0000-0000-0000A4000000}"/>
    <cellStyle name="40% - Énfasis4 7" xfId="174" xr:uid="{00000000-0005-0000-0000-0000A5000000}"/>
    <cellStyle name="40% - Énfasis4 7 2" xfId="175" xr:uid="{00000000-0005-0000-0000-0000A6000000}"/>
    <cellStyle name="40% - Énfasis4 8" xfId="176" xr:uid="{00000000-0005-0000-0000-0000A7000000}"/>
    <cellStyle name="40% - Énfasis4 8 2" xfId="177" xr:uid="{00000000-0005-0000-0000-0000A8000000}"/>
    <cellStyle name="40% - Énfasis4 9" xfId="178" xr:uid="{00000000-0005-0000-0000-0000A9000000}"/>
    <cellStyle name="40% - Énfasis4 9 2" xfId="179" xr:uid="{00000000-0005-0000-0000-0000AA000000}"/>
    <cellStyle name="40% - Énfasis5 10" xfId="180" xr:uid="{00000000-0005-0000-0000-0000AB000000}"/>
    <cellStyle name="40% - Énfasis5 2" xfId="181" xr:uid="{00000000-0005-0000-0000-0000AC000000}"/>
    <cellStyle name="40% - Énfasis5 2 2" xfId="182" xr:uid="{00000000-0005-0000-0000-0000AD000000}"/>
    <cellStyle name="40% - Énfasis5 3" xfId="183" xr:uid="{00000000-0005-0000-0000-0000AE000000}"/>
    <cellStyle name="40% - Énfasis5 3 2" xfId="184" xr:uid="{00000000-0005-0000-0000-0000AF000000}"/>
    <cellStyle name="40% - Énfasis5 4" xfId="185" xr:uid="{00000000-0005-0000-0000-0000B0000000}"/>
    <cellStyle name="40% - Énfasis5 4 2" xfId="186" xr:uid="{00000000-0005-0000-0000-0000B1000000}"/>
    <cellStyle name="40% - Énfasis5 5" xfId="187" xr:uid="{00000000-0005-0000-0000-0000B2000000}"/>
    <cellStyle name="40% - Énfasis5 5 2" xfId="188" xr:uid="{00000000-0005-0000-0000-0000B3000000}"/>
    <cellStyle name="40% - Énfasis5 6" xfId="189" xr:uid="{00000000-0005-0000-0000-0000B4000000}"/>
    <cellStyle name="40% - Énfasis5 6 2" xfId="190" xr:uid="{00000000-0005-0000-0000-0000B5000000}"/>
    <cellStyle name="40% - Énfasis5 7" xfId="191" xr:uid="{00000000-0005-0000-0000-0000B6000000}"/>
    <cellStyle name="40% - Énfasis5 7 2" xfId="192" xr:uid="{00000000-0005-0000-0000-0000B7000000}"/>
    <cellStyle name="40% - Énfasis5 8" xfId="193" xr:uid="{00000000-0005-0000-0000-0000B8000000}"/>
    <cellStyle name="40% - Énfasis5 8 2" xfId="194" xr:uid="{00000000-0005-0000-0000-0000B9000000}"/>
    <cellStyle name="40% - Énfasis5 9" xfId="195" xr:uid="{00000000-0005-0000-0000-0000BA000000}"/>
    <cellStyle name="40% - Énfasis5 9 2" xfId="196" xr:uid="{00000000-0005-0000-0000-0000BB000000}"/>
    <cellStyle name="40% - Énfasis6 10" xfId="197" xr:uid="{00000000-0005-0000-0000-0000BC000000}"/>
    <cellStyle name="40% - Énfasis6 2" xfId="198" xr:uid="{00000000-0005-0000-0000-0000BD000000}"/>
    <cellStyle name="40% - Énfasis6 2 2" xfId="199" xr:uid="{00000000-0005-0000-0000-0000BE000000}"/>
    <cellStyle name="40% - Énfasis6 3" xfId="200" xr:uid="{00000000-0005-0000-0000-0000BF000000}"/>
    <cellStyle name="40% - Énfasis6 3 2" xfId="201" xr:uid="{00000000-0005-0000-0000-0000C0000000}"/>
    <cellStyle name="40% - Énfasis6 4" xfId="202" xr:uid="{00000000-0005-0000-0000-0000C1000000}"/>
    <cellStyle name="40% - Énfasis6 4 2" xfId="203" xr:uid="{00000000-0005-0000-0000-0000C2000000}"/>
    <cellStyle name="40% - Énfasis6 5" xfId="204" xr:uid="{00000000-0005-0000-0000-0000C3000000}"/>
    <cellStyle name="40% - Énfasis6 5 2" xfId="205" xr:uid="{00000000-0005-0000-0000-0000C4000000}"/>
    <cellStyle name="40% - Énfasis6 6" xfId="206" xr:uid="{00000000-0005-0000-0000-0000C5000000}"/>
    <cellStyle name="40% - Énfasis6 6 2" xfId="207" xr:uid="{00000000-0005-0000-0000-0000C6000000}"/>
    <cellStyle name="40% - Énfasis6 7" xfId="208" xr:uid="{00000000-0005-0000-0000-0000C7000000}"/>
    <cellStyle name="40% - Énfasis6 7 2" xfId="209" xr:uid="{00000000-0005-0000-0000-0000C8000000}"/>
    <cellStyle name="40% - Énfasis6 8" xfId="210" xr:uid="{00000000-0005-0000-0000-0000C9000000}"/>
    <cellStyle name="40% - Énfasis6 8 2" xfId="211" xr:uid="{00000000-0005-0000-0000-0000CA000000}"/>
    <cellStyle name="40% - Énfasis6 9" xfId="212" xr:uid="{00000000-0005-0000-0000-0000CB000000}"/>
    <cellStyle name="40% - Énfasis6 9 2" xfId="213" xr:uid="{00000000-0005-0000-0000-0000CC000000}"/>
    <cellStyle name="Centered Heading" xfId="375" xr:uid="{00000000-0005-0000-0000-0000CD000000}"/>
    <cellStyle name="Centered Heading_Worksheet in J: MARKETING Templates D&amp;T Templates Noviembre 2002 Informe Modelo" xfId="378" xr:uid="{00000000-0005-0000-0000-0000CE000000}"/>
    <cellStyle name="Comma" xfId="1" xr:uid="{00000000-0005-0000-0000-0000CF000000}"/>
    <cellStyle name="Comma 0.0" xfId="382" xr:uid="{00000000-0005-0000-0000-0000D0000000}"/>
    <cellStyle name="Comma 0.00" xfId="383" xr:uid="{00000000-0005-0000-0000-0000D1000000}"/>
    <cellStyle name="Comma 0.000" xfId="384" xr:uid="{00000000-0005-0000-0000-0000D2000000}"/>
    <cellStyle name="Comma 2" xfId="424" xr:uid="{00000000-0005-0000-0000-0000D3000000}"/>
    <cellStyle name="Comma_linea sencilla CERO" xfId="385" xr:uid="{00000000-0005-0000-0000-0000D4000000}"/>
    <cellStyle name="Comma_normal" xfId="381" xr:uid="{00000000-0005-0000-0000-0000D5000000}"/>
    <cellStyle name="Comma_Worksheet in J: MARKETING Templates D&amp;T Templates Noviembre 2002 Informe Modelo" xfId="376" xr:uid="{00000000-0005-0000-0000-0000D6000000}"/>
    <cellStyle name="Comma0" xfId="214" xr:uid="{00000000-0005-0000-0000-0000D7000000}"/>
    <cellStyle name="Company Name" xfId="386" xr:uid="{00000000-0005-0000-0000-0000D8000000}"/>
    <cellStyle name="Currency 0.0" xfId="387" xr:uid="{00000000-0005-0000-0000-0000DA000000}"/>
    <cellStyle name="Currency 0.00" xfId="388" xr:uid="{00000000-0005-0000-0000-0000DB000000}"/>
    <cellStyle name="Currency 0.000" xfId="389" xr:uid="{00000000-0005-0000-0000-0000DC000000}"/>
    <cellStyle name="Currency_linea doble" xfId="436" xr:uid="{00000000-0005-0000-0000-0000DD000000}"/>
    <cellStyle name="Date" xfId="390" xr:uid="{00000000-0005-0000-0000-0000DE000000}"/>
    <cellStyle name="Heading 2 2" xfId="215" xr:uid="{00000000-0005-0000-0000-0000DF000000}"/>
    <cellStyle name="Heading No Underline" xfId="391" xr:uid="{00000000-0005-0000-0000-0000E0000000}"/>
    <cellStyle name="Heading With Underline" xfId="392" xr:uid="{00000000-0005-0000-0000-0000E1000000}"/>
    <cellStyle name="Hipervínculo 2" xfId="216" xr:uid="{00000000-0005-0000-0000-0000E2000000}"/>
    <cellStyle name="Hipervínculo 3" xfId="217" xr:uid="{00000000-0005-0000-0000-0000E3000000}"/>
    <cellStyle name="Millares [0] 2" xfId="427" xr:uid="{00000000-0005-0000-0000-0000E4000000}"/>
    <cellStyle name="Millares 2" xfId="5" xr:uid="{00000000-0005-0000-0000-0000E5000000}"/>
    <cellStyle name="Millares 2 2" xfId="218" xr:uid="{00000000-0005-0000-0000-0000E6000000}"/>
    <cellStyle name="Millares 3" xfId="6" xr:uid="{00000000-0005-0000-0000-0000E7000000}"/>
    <cellStyle name="Millares 3 2" xfId="8" xr:uid="{00000000-0005-0000-0000-0000E8000000}"/>
    <cellStyle name="Millares 4" xfId="219" xr:uid="{00000000-0005-0000-0000-0000E9000000}"/>
    <cellStyle name="Millares 5" xfId="417" xr:uid="{00000000-0005-0000-0000-0000EA000000}"/>
    <cellStyle name="Millares 5 2" xfId="431" xr:uid="{00000000-0005-0000-0000-0000EB000000}"/>
    <cellStyle name="Millares 6" xfId="220" xr:uid="{00000000-0005-0000-0000-0000EC000000}"/>
    <cellStyle name="Millares 7" xfId="425" xr:uid="{00000000-0005-0000-0000-0000ED000000}"/>
    <cellStyle name="Millares 8" xfId="429" xr:uid="{00000000-0005-0000-0000-0000EE000000}"/>
    <cellStyle name="Moneda" xfId="2" builtinId="4"/>
    <cellStyle name="Moneda 2" xfId="221" xr:uid="{00000000-0005-0000-0000-0000EF000000}"/>
    <cellStyle name="Moneda 2 2" xfId="420" xr:uid="{00000000-0005-0000-0000-0000F0000000}"/>
    <cellStyle name="Moneda 3" xfId="380" xr:uid="{00000000-0005-0000-0000-0000F1000000}"/>
    <cellStyle name="Moneda 4" xfId="421" xr:uid="{00000000-0005-0000-0000-0000F2000000}"/>
    <cellStyle name="Moneda 4 2" xfId="432" xr:uid="{00000000-0005-0000-0000-0000F3000000}"/>
    <cellStyle name="Moneda 5" xfId="430" xr:uid="{00000000-0005-0000-0000-0000F4000000}"/>
    <cellStyle name="Moneda 6" xfId="422" xr:uid="{00000000-0005-0000-0000-0000F5000000}"/>
    <cellStyle name="Moneda 7" xfId="434" xr:uid="{00000000-0005-0000-0000-0000F6000000}"/>
    <cellStyle name="Normal" xfId="0" builtinId="0"/>
    <cellStyle name="Normal 10" xfId="222" xr:uid="{00000000-0005-0000-0000-0000F8000000}"/>
    <cellStyle name="Normal 11" xfId="223" xr:uid="{00000000-0005-0000-0000-0000F9000000}"/>
    <cellStyle name="Normal 12" xfId="224" xr:uid="{00000000-0005-0000-0000-0000FA000000}"/>
    <cellStyle name="Normal 13" xfId="225" xr:uid="{00000000-0005-0000-0000-0000FB000000}"/>
    <cellStyle name="Normal 14" xfId="226" xr:uid="{00000000-0005-0000-0000-0000FC000000}"/>
    <cellStyle name="Normal 15" xfId="3" xr:uid="{00000000-0005-0000-0000-0000FD000000}"/>
    <cellStyle name="Normal 15 2" xfId="415" xr:uid="{00000000-0005-0000-0000-0000FE000000}"/>
    <cellStyle name="Normal 15 2 2" xfId="428" xr:uid="{00000000-0005-0000-0000-0000FF000000}"/>
    <cellStyle name="Normal 15 2 3" xfId="435" xr:uid="{00000000-0005-0000-0000-000000010000}"/>
    <cellStyle name="Normal 15 3" xfId="426" xr:uid="{00000000-0005-0000-0000-000001010000}"/>
    <cellStyle name="Normal 16" xfId="227" xr:uid="{00000000-0005-0000-0000-000002010000}"/>
    <cellStyle name="Normal 17" xfId="228" xr:uid="{00000000-0005-0000-0000-000003010000}"/>
    <cellStyle name="Normal 18" xfId="229" xr:uid="{00000000-0005-0000-0000-000004010000}"/>
    <cellStyle name="Normal 19" xfId="230" xr:uid="{00000000-0005-0000-0000-000005010000}"/>
    <cellStyle name="Normal 2" xfId="7" xr:uid="{00000000-0005-0000-0000-000006010000}"/>
    <cellStyle name="Normal 2 2" xfId="231" xr:uid="{00000000-0005-0000-0000-000007010000}"/>
    <cellStyle name="Normal 2 2 2" xfId="423" xr:uid="{00000000-0005-0000-0000-000008010000}"/>
    <cellStyle name="Normal 2 3" xfId="416" xr:uid="{00000000-0005-0000-0000-000009010000}"/>
    <cellStyle name="Normal 20" xfId="232" xr:uid="{00000000-0005-0000-0000-00000A010000}"/>
    <cellStyle name="Normal 21" xfId="379" xr:uid="{00000000-0005-0000-0000-00000B010000}"/>
    <cellStyle name="Normal 22" xfId="418" xr:uid="{00000000-0005-0000-0000-00000C010000}"/>
    <cellStyle name="Normal 28" xfId="233" xr:uid="{00000000-0005-0000-0000-00000D010000}"/>
    <cellStyle name="Normal 3" xfId="234" xr:uid="{00000000-0005-0000-0000-00000E010000}"/>
    <cellStyle name="Normal 3 10" xfId="235" xr:uid="{00000000-0005-0000-0000-00000F010000}"/>
    <cellStyle name="Normal 3 10 2" xfId="236" xr:uid="{00000000-0005-0000-0000-000010010000}"/>
    <cellStyle name="Normal 3 11" xfId="237" xr:uid="{00000000-0005-0000-0000-000011010000}"/>
    <cellStyle name="Normal 3 11 2" xfId="238" xr:uid="{00000000-0005-0000-0000-000012010000}"/>
    <cellStyle name="Normal 3 12" xfId="239" xr:uid="{00000000-0005-0000-0000-000013010000}"/>
    <cellStyle name="Normal 3 13" xfId="419" xr:uid="{00000000-0005-0000-0000-000014010000}"/>
    <cellStyle name="Normal 3 2" xfId="240" xr:uid="{00000000-0005-0000-0000-000015010000}"/>
    <cellStyle name="Normal 3 2 10" xfId="241" xr:uid="{00000000-0005-0000-0000-000016010000}"/>
    <cellStyle name="Normal 3 2 10 2" xfId="242" xr:uid="{00000000-0005-0000-0000-000017010000}"/>
    <cellStyle name="Normal 3 2 11" xfId="243" xr:uid="{00000000-0005-0000-0000-000018010000}"/>
    <cellStyle name="Normal 3 2 11 2" xfId="244" xr:uid="{00000000-0005-0000-0000-000019010000}"/>
    <cellStyle name="Normal 3 2 12" xfId="245" xr:uid="{00000000-0005-0000-0000-00001A010000}"/>
    <cellStyle name="Normal 3 2 2" xfId="246" xr:uid="{00000000-0005-0000-0000-00001B010000}"/>
    <cellStyle name="Normal 3 2 2 2" xfId="247" xr:uid="{00000000-0005-0000-0000-00001C010000}"/>
    <cellStyle name="Normal 3 2 3" xfId="248" xr:uid="{00000000-0005-0000-0000-00001D010000}"/>
    <cellStyle name="Normal 3 2 3 2" xfId="249" xr:uid="{00000000-0005-0000-0000-00001E010000}"/>
    <cellStyle name="Normal 3 2 4" xfId="250" xr:uid="{00000000-0005-0000-0000-00001F010000}"/>
    <cellStyle name="Normal 3 2 4 2" xfId="251" xr:uid="{00000000-0005-0000-0000-000020010000}"/>
    <cellStyle name="Normal 3 2 5" xfId="252" xr:uid="{00000000-0005-0000-0000-000021010000}"/>
    <cellStyle name="Normal 3 2 5 2" xfId="253" xr:uid="{00000000-0005-0000-0000-000022010000}"/>
    <cellStyle name="Normal 3 2 6" xfId="254" xr:uid="{00000000-0005-0000-0000-000023010000}"/>
    <cellStyle name="Normal 3 2 6 2" xfId="255" xr:uid="{00000000-0005-0000-0000-000024010000}"/>
    <cellStyle name="Normal 3 2 7" xfId="256" xr:uid="{00000000-0005-0000-0000-000025010000}"/>
    <cellStyle name="Normal 3 2 7 2" xfId="257" xr:uid="{00000000-0005-0000-0000-000026010000}"/>
    <cellStyle name="Normal 3 2 8" xfId="258" xr:uid="{00000000-0005-0000-0000-000027010000}"/>
    <cellStyle name="Normal 3 2 8 2" xfId="259" xr:uid="{00000000-0005-0000-0000-000028010000}"/>
    <cellStyle name="Normal 3 2 9" xfId="260" xr:uid="{00000000-0005-0000-0000-000029010000}"/>
    <cellStyle name="Normal 3 2 9 2" xfId="261" xr:uid="{00000000-0005-0000-0000-00002A010000}"/>
    <cellStyle name="Normal 3 2_800200 LFR" xfId="262" xr:uid="{00000000-0005-0000-0000-00002B010000}"/>
    <cellStyle name="Normal 3 3" xfId="263" xr:uid="{00000000-0005-0000-0000-00002C010000}"/>
    <cellStyle name="Normal 3 3 2" xfId="264" xr:uid="{00000000-0005-0000-0000-00002D010000}"/>
    <cellStyle name="Normal 3 4" xfId="265" xr:uid="{00000000-0005-0000-0000-00002E010000}"/>
    <cellStyle name="Normal 3 4 2" xfId="266" xr:uid="{00000000-0005-0000-0000-00002F010000}"/>
    <cellStyle name="Normal 3 5" xfId="267" xr:uid="{00000000-0005-0000-0000-000030010000}"/>
    <cellStyle name="Normal 3 5 2" xfId="268" xr:uid="{00000000-0005-0000-0000-000031010000}"/>
    <cellStyle name="Normal 3 6" xfId="269" xr:uid="{00000000-0005-0000-0000-000032010000}"/>
    <cellStyle name="Normal 3 6 2" xfId="270" xr:uid="{00000000-0005-0000-0000-000033010000}"/>
    <cellStyle name="Normal 3 7" xfId="271" xr:uid="{00000000-0005-0000-0000-000034010000}"/>
    <cellStyle name="Normal 3 7 2" xfId="272" xr:uid="{00000000-0005-0000-0000-000035010000}"/>
    <cellStyle name="Normal 3 8" xfId="273" xr:uid="{00000000-0005-0000-0000-000036010000}"/>
    <cellStyle name="Normal 3 8 2" xfId="274" xr:uid="{00000000-0005-0000-0000-000037010000}"/>
    <cellStyle name="Normal 3 9" xfId="275" xr:uid="{00000000-0005-0000-0000-000038010000}"/>
    <cellStyle name="Normal 3 9 2" xfId="276" xr:uid="{00000000-0005-0000-0000-000039010000}"/>
    <cellStyle name="Normal 3_800200 LFR" xfId="277" xr:uid="{00000000-0005-0000-0000-00003A010000}"/>
    <cellStyle name="Normal 4" xfId="278" xr:uid="{00000000-0005-0000-0000-00003B010000}"/>
    <cellStyle name="Normal 4 10" xfId="279" xr:uid="{00000000-0005-0000-0000-00003C010000}"/>
    <cellStyle name="Normal 4 10 2" xfId="280" xr:uid="{00000000-0005-0000-0000-00003D010000}"/>
    <cellStyle name="Normal 4 11" xfId="281" xr:uid="{00000000-0005-0000-0000-00003E010000}"/>
    <cellStyle name="Normal 4 11 2" xfId="282" xr:uid="{00000000-0005-0000-0000-00003F010000}"/>
    <cellStyle name="Normal 4 12" xfId="283" xr:uid="{00000000-0005-0000-0000-000040010000}"/>
    <cellStyle name="Normal 4 12 2" xfId="284" xr:uid="{00000000-0005-0000-0000-000041010000}"/>
    <cellStyle name="Normal 4 13" xfId="285" xr:uid="{00000000-0005-0000-0000-000042010000}"/>
    <cellStyle name="Normal 4 2" xfId="286" xr:uid="{00000000-0005-0000-0000-000043010000}"/>
    <cellStyle name="Normal 4 2 10" xfId="287" xr:uid="{00000000-0005-0000-0000-000044010000}"/>
    <cellStyle name="Normal 4 2 10 2" xfId="288" xr:uid="{00000000-0005-0000-0000-000045010000}"/>
    <cellStyle name="Normal 4 2 11" xfId="289" xr:uid="{00000000-0005-0000-0000-000046010000}"/>
    <cellStyle name="Normal 4 2 11 2" xfId="290" xr:uid="{00000000-0005-0000-0000-000047010000}"/>
    <cellStyle name="Normal 4 2 12" xfId="291" xr:uid="{00000000-0005-0000-0000-000048010000}"/>
    <cellStyle name="Normal 4 2 2" xfId="292" xr:uid="{00000000-0005-0000-0000-000049010000}"/>
    <cellStyle name="Normal 4 2 2 2" xfId="293" xr:uid="{00000000-0005-0000-0000-00004A010000}"/>
    <cellStyle name="Normal 4 2 3" xfId="294" xr:uid="{00000000-0005-0000-0000-00004B010000}"/>
    <cellStyle name="Normal 4 2 3 2" xfId="295" xr:uid="{00000000-0005-0000-0000-00004C010000}"/>
    <cellStyle name="Normal 4 2 3 3" xfId="296" xr:uid="{00000000-0005-0000-0000-00004D010000}"/>
    <cellStyle name="Normal 4 2 3 4" xfId="297" xr:uid="{00000000-0005-0000-0000-00004E010000}"/>
    <cellStyle name="Normal 4 2 4" xfId="298" xr:uid="{00000000-0005-0000-0000-00004F010000}"/>
    <cellStyle name="Normal 4 2 4 2" xfId="299" xr:uid="{00000000-0005-0000-0000-000050010000}"/>
    <cellStyle name="Normal 4 2 4 3" xfId="300" xr:uid="{00000000-0005-0000-0000-000051010000}"/>
    <cellStyle name="Normal 4 2 4 3 2" xfId="301" xr:uid="{00000000-0005-0000-0000-000052010000}"/>
    <cellStyle name="Normal 4 2 5" xfId="302" xr:uid="{00000000-0005-0000-0000-000053010000}"/>
    <cellStyle name="Normal 4 2 5 2" xfId="303" xr:uid="{00000000-0005-0000-0000-000054010000}"/>
    <cellStyle name="Normal 4 2 6" xfId="304" xr:uid="{00000000-0005-0000-0000-000055010000}"/>
    <cellStyle name="Normal 4 2 6 2" xfId="305" xr:uid="{00000000-0005-0000-0000-000056010000}"/>
    <cellStyle name="Normal 4 2 7" xfId="306" xr:uid="{00000000-0005-0000-0000-000057010000}"/>
    <cellStyle name="Normal 4 2 7 2" xfId="307" xr:uid="{00000000-0005-0000-0000-000058010000}"/>
    <cellStyle name="Normal 4 2 8" xfId="308" xr:uid="{00000000-0005-0000-0000-000059010000}"/>
    <cellStyle name="Normal 4 2 8 2" xfId="309" xr:uid="{00000000-0005-0000-0000-00005A010000}"/>
    <cellStyle name="Normal 4 2 8 2 2" xfId="310" xr:uid="{00000000-0005-0000-0000-00005B010000}"/>
    <cellStyle name="Normal 4 2 8 3" xfId="311" xr:uid="{00000000-0005-0000-0000-00005C010000}"/>
    <cellStyle name="Normal 4 2 9" xfId="312" xr:uid="{00000000-0005-0000-0000-00005D010000}"/>
    <cellStyle name="Normal 4 2 9 2" xfId="313" xr:uid="{00000000-0005-0000-0000-00005E010000}"/>
    <cellStyle name="Normal 4 2_800200 LFR" xfId="314" xr:uid="{00000000-0005-0000-0000-00005F010000}"/>
    <cellStyle name="Normal 4 3" xfId="315" xr:uid="{00000000-0005-0000-0000-000060010000}"/>
    <cellStyle name="Normal 4 3 2" xfId="316" xr:uid="{00000000-0005-0000-0000-000061010000}"/>
    <cellStyle name="Normal 4 4" xfId="317" xr:uid="{00000000-0005-0000-0000-000062010000}"/>
    <cellStyle name="Normal 4 4 2" xfId="318" xr:uid="{00000000-0005-0000-0000-000063010000}"/>
    <cellStyle name="Normal 4 5" xfId="319" xr:uid="{00000000-0005-0000-0000-000064010000}"/>
    <cellStyle name="Normal 4 5 2" xfId="320" xr:uid="{00000000-0005-0000-0000-000065010000}"/>
    <cellStyle name="Normal 4 6" xfId="321" xr:uid="{00000000-0005-0000-0000-000066010000}"/>
    <cellStyle name="Normal 4 6 2" xfId="322" xr:uid="{00000000-0005-0000-0000-000067010000}"/>
    <cellStyle name="Normal 4 7" xfId="323" xr:uid="{00000000-0005-0000-0000-000068010000}"/>
    <cellStyle name="Normal 4 7 2" xfId="324" xr:uid="{00000000-0005-0000-0000-000069010000}"/>
    <cellStyle name="Normal 4 8" xfId="325" xr:uid="{00000000-0005-0000-0000-00006A010000}"/>
    <cellStyle name="Normal 4 8 2" xfId="326" xr:uid="{00000000-0005-0000-0000-00006B010000}"/>
    <cellStyle name="Normal 4 9" xfId="327" xr:uid="{00000000-0005-0000-0000-00006C010000}"/>
    <cellStyle name="Normal 4 9 2" xfId="328" xr:uid="{00000000-0005-0000-0000-00006D010000}"/>
    <cellStyle name="Normal 4_800200 LFR" xfId="329" xr:uid="{00000000-0005-0000-0000-00006E010000}"/>
    <cellStyle name="Normal 5" xfId="330" xr:uid="{00000000-0005-0000-0000-00006F010000}"/>
    <cellStyle name="Normal 5 10" xfId="331" xr:uid="{00000000-0005-0000-0000-000070010000}"/>
    <cellStyle name="Normal 5 10 2" xfId="332" xr:uid="{00000000-0005-0000-0000-000071010000}"/>
    <cellStyle name="Normal 5 11" xfId="333" xr:uid="{00000000-0005-0000-0000-000072010000}"/>
    <cellStyle name="Normal 5 2" xfId="334" xr:uid="{00000000-0005-0000-0000-000073010000}"/>
    <cellStyle name="Normal 5 2 2" xfId="335" xr:uid="{00000000-0005-0000-0000-000074010000}"/>
    <cellStyle name="Normal 5 3" xfId="336" xr:uid="{00000000-0005-0000-0000-000075010000}"/>
    <cellStyle name="Normal 5 3 2" xfId="337" xr:uid="{00000000-0005-0000-0000-000076010000}"/>
    <cellStyle name="Normal 5 4" xfId="338" xr:uid="{00000000-0005-0000-0000-000077010000}"/>
    <cellStyle name="Normal 5 4 2" xfId="339" xr:uid="{00000000-0005-0000-0000-000078010000}"/>
    <cellStyle name="Normal 5 5" xfId="340" xr:uid="{00000000-0005-0000-0000-000079010000}"/>
    <cellStyle name="Normal 5 5 2" xfId="341" xr:uid="{00000000-0005-0000-0000-00007A010000}"/>
    <cellStyle name="Normal 5 6" xfId="342" xr:uid="{00000000-0005-0000-0000-00007B010000}"/>
    <cellStyle name="Normal 5 6 2" xfId="343" xr:uid="{00000000-0005-0000-0000-00007C010000}"/>
    <cellStyle name="Normal 5 7" xfId="344" xr:uid="{00000000-0005-0000-0000-00007D010000}"/>
    <cellStyle name="Normal 5 7 2" xfId="345" xr:uid="{00000000-0005-0000-0000-00007E010000}"/>
    <cellStyle name="Normal 5 8" xfId="346" xr:uid="{00000000-0005-0000-0000-00007F010000}"/>
    <cellStyle name="Normal 5 8 2" xfId="347" xr:uid="{00000000-0005-0000-0000-000080010000}"/>
    <cellStyle name="Normal 5 9" xfId="348" xr:uid="{00000000-0005-0000-0000-000081010000}"/>
    <cellStyle name="Normal 5 9 2" xfId="349" xr:uid="{00000000-0005-0000-0000-000082010000}"/>
    <cellStyle name="Normal 5_800200 LFR" xfId="350" xr:uid="{00000000-0005-0000-0000-000083010000}"/>
    <cellStyle name="Normal 6" xfId="351" xr:uid="{00000000-0005-0000-0000-000084010000}"/>
    <cellStyle name="Normal 7" xfId="352" xr:uid="{00000000-0005-0000-0000-000085010000}"/>
    <cellStyle name="Normal 7 2" xfId="353" xr:uid="{00000000-0005-0000-0000-000086010000}"/>
    <cellStyle name="Normal 8" xfId="354" xr:uid="{00000000-0005-0000-0000-000087010000}"/>
    <cellStyle name="Normal 9" xfId="355" xr:uid="{00000000-0005-0000-0000-000088010000}"/>
    <cellStyle name="Normal_Worksheet in J: MARKETING Templates D&amp;T Templates Noviembre 2002 Informe Modelo" xfId="377" xr:uid="{00000000-0005-0000-0000-000089010000}"/>
    <cellStyle name="Notas 10" xfId="356" xr:uid="{00000000-0005-0000-0000-00008A010000}"/>
    <cellStyle name="Notas 2" xfId="357" xr:uid="{00000000-0005-0000-0000-00008B010000}"/>
    <cellStyle name="Notas 2 2" xfId="358" xr:uid="{00000000-0005-0000-0000-00008C010000}"/>
    <cellStyle name="Notas 3" xfId="359" xr:uid="{00000000-0005-0000-0000-00008D010000}"/>
    <cellStyle name="Notas 3 2" xfId="360" xr:uid="{00000000-0005-0000-0000-00008E010000}"/>
    <cellStyle name="Notas 4" xfId="361" xr:uid="{00000000-0005-0000-0000-00008F010000}"/>
    <cellStyle name="Notas 4 2" xfId="362" xr:uid="{00000000-0005-0000-0000-000090010000}"/>
    <cellStyle name="Notas 5" xfId="363" xr:uid="{00000000-0005-0000-0000-000091010000}"/>
    <cellStyle name="Notas 5 2" xfId="364" xr:uid="{00000000-0005-0000-0000-000092010000}"/>
    <cellStyle name="Notas 6" xfId="365" xr:uid="{00000000-0005-0000-0000-000093010000}"/>
    <cellStyle name="Notas 6 2" xfId="366" xr:uid="{00000000-0005-0000-0000-000094010000}"/>
    <cellStyle name="Notas 7" xfId="367" xr:uid="{00000000-0005-0000-0000-000095010000}"/>
    <cellStyle name="Notas 7 2" xfId="368" xr:uid="{00000000-0005-0000-0000-000096010000}"/>
    <cellStyle name="Notas 8" xfId="369" xr:uid="{00000000-0005-0000-0000-000097010000}"/>
    <cellStyle name="Notas 8 2" xfId="370" xr:uid="{00000000-0005-0000-0000-000098010000}"/>
    <cellStyle name="Notas 9" xfId="371" xr:uid="{00000000-0005-0000-0000-000099010000}"/>
    <cellStyle name="Notas 9 2" xfId="372" xr:uid="{00000000-0005-0000-0000-00009A010000}"/>
    <cellStyle name="Percent" xfId="373" xr:uid="{00000000-0005-0000-0000-00009B010000}"/>
    <cellStyle name="Percent %" xfId="393" xr:uid="{00000000-0005-0000-0000-00009C010000}"/>
    <cellStyle name="Percent % Long Underline" xfId="394" xr:uid="{00000000-0005-0000-0000-00009D010000}"/>
    <cellStyle name="Percent %_Worksheet in J: MARKETING Templates D&amp;T Templates Noviembre 2002 Informe Modelo" xfId="395" xr:uid="{00000000-0005-0000-0000-00009E010000}"/>
    <cellStyle name="Percent 0.0%" xfId="396" xr:uid="{00000000-0005-0000-0000-00009F010000}"/>
    <cellStyle name="Percent 0.0% Long Underline" xfId="397" xr:uid="{00000000-0005-0000-0000-0000A0010000}"/>
    <cellStyle name="Percent 0.0%_Worksheet in J: MARKETING Templates D&amp;T Templates Noviembre 2002 Informe Modelo" xfId="398" xr:uid="{00000000-0005-0000-0000-0000A1010000}"/>
    <cellStyle name="Percent 0.00%" xfId="399" xr:uid="{00000000-0005-0000-0000-0000A2010000}"/>
    <cellStyle name="Percent 0.00% Long Underline" xfId="400" xr:uid="{00000000-0005-0000-0000-0000A3010000}"/>
    <cellStyle name="Percent 0.00%_Worksheet in J: MARKETING Templates D&amp;T Templates Noviembre 2002 Informe Modelo" xfId="401" xr:uid="{00000000-0005-0000-0000-0000A4010000}"/>
    <cellStyle name="Percent 0.000%" xfId="402" xr:uid="{00000000-0005-0000-0000-0000A5010000}"/>
    <cellStyle name="Percent 0.000% Long Underline" xfId="403" xr:uid="{00000000-0005-0000-0000-0000A6010000}"/>
    <cellStyle name="Percent 0.000%_Worksheet in J: MARKETING Templates D&amp;T Templates Noviembre 2002 Informe Modelo" xfId="404" xr:uid="{00000000-0005-0000-0000-0000A7010000}"/>
    <cellStyle name="Porcentaje 2" xfId="4" xr:uid="{00000000-0005-0000-0000-0000A8010000}"/>
    <cellStyle name="Porcentaje 3" xfId="374" xr:uid="{00000000-0005-0000-0000-0000A9010000}"/>
    <cellStyle name="Porcentaje 4" xfId="433" xr:uid="{00000000-0005-0000-0000-0000AA010000}"/>
    <cellStyle name="XComma" xfId="405" xr:uid="{00000000-0005-0000-0000-0000AB010000}"/>
    <cellStyle name="XComma 0.0" xfId="406" xr:uid="{00000000-0005-0000-0000-0000AC010000}"/>
    <cellStyle name="XComma 0.00" xfId="407" xr:uid="{00000000-0005-0000-0000-0000AD010000}"/>
    <cellStyle name="XComma 0.000" xfId="408" xr:uid="{00000000-0005-0000-0000-0000AE010000}"/>
    <cellStyle name="XComma_Worksheet in J: MARKETING Templates D&amp;T Templates Noviembre 2002 Informe Modelo" xfId="409" xr:uid="{00000000-0005-0000-0000-0000AF010000}"/>
    <cellStyle name="XCurrency" xfId="410" xr:uid="{00000000-0005-0000-0000-0000B0010000}"/>
    <cellStyle name="XCurrency 0.0" xfId="411" xr:uid="{00000000-0005-0000-0000-0000B1010000}"/>
    <cellStyle name="XCurrency 0.00" xfId="412" xr:uid="{00000000-0005-0000-0000-0000B2010000}"/>
    <cellStyle name="XCurrency 0.000" xfId="413" xr:uid="{00000000-0005-0000-0000-0000B3010000}"/>
    <cellStyle name="XCurrency_Worksheet in J: MARKETING Templates D&amp;T Templates Noviembre 2002 Informe Modelo" xfId="414" xr:uid="{00000000-0005-0000-0000-0000B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A8CC.FCABCF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395566</xdr:colOff>
      <xdr:row>58</xdr:row>
      <xdr:rowOff>8405</xdr:rowOff>
    </xdr:from>
    <xdr:to>
      <xdr:col>7</xdr:col>
      <xdr:colOff>1277469</xdr:colOff>
      <xdr:row>63</xdr:row>
      <xdr:rowOff>79563</xdr:rowOff>
    </xdr:to>
    <xdr:sp macro="" textlink="">
      <xdr:nvSpPr>
        <xdr:cNvPr id="2" name="11 CuadroTexto">
          <a:extLst>
            <a:ext uri="{FF2B5EF4-FFF2-40B4-BE49-F238E27FC236}">
              <a16:creationId xmlns:a16="http://schemas.microsoft.com/office/drawing/2014/main" id="{E55232E3-5027-4E0A-A95C-147EBF765A76}"/>
            </a:ext>
          </a:extLst>
        </xdr:cNvPr>
        <xdr:cNvSpPr txBox="1"/>
      </xdr:nvSpPr>
      <xdr:spPr>
        <a:xfrm>
          <a:off x="8811184" y="10239376"/>
          <a:ext cx="2966197" cy="85556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7</xdr:col>
      <xdr:colOff>3597088</xdr:colOff>
      <xdr:row>57</xdr:row>
      <xdr:rowOff>131670</xdr:rowOff>
    </xdr:from>
    <xdr:to>
      <xdr:col>10</xdr:col>
      <xdr:colOff>741269</xdr:colOff>
      <xdr:row>65</xdr:row>
      <xdr:rowOff>93569</xdr:rowOff>
    </xdr:to>
    <xdr:sp macro="" textlink="">
      <xdr:nvSpPr>
        <xdr:cNvPr id="3" name="12 CuadroTexto">
          <a:extLst>
            <a:ext uri="{FF2B5EF4-FFF2-40B4-BE49-F238E27FC236}">
              <a16:creationId xmlns:a16="http://schemas.microsoft.com/office/drawing/2014/main" id="{19B6AA46-BB75-41ED-A0F3-5C05F7EF9901}"/>
            </a:ext>
          </a:extLst>
        </xdr:cNvPr>
        <xdr:cNvSpPr txBox="1"/>
      </xdr:nvSpPr>
      <xdr:spPr>
        <a:xfrm>
          <a:off x="14097000" y="10205758"/>
          <a:ext cx="3632387" cy="121695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(Ver mi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informe adjunto)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1289239</xdr:colOff>
      <xdr:row>57</xdr:row>
      <xdr:rowOff>98052</xdr:rowOff>
    </xdr:from>
    <xdr:to>
      <xdr:col>2</xdr:col>
      <xdr:colOff>4325473</xdr:colOff>
      <xdr:row>62</xdr:row>
      <xdr:rowOff>59951</xdr:rowOff>
    </xdr:to>
    <xdr:sp macro="" textlink="">
      <xdr:nvSpPr>
        <xdr:cNvPr id="4" name="13 CuadroTexto">
          <a:extLst>
            <a:ext uri="{FF2B5EF4-FFF2-40B4-BE49-F238E27FC236}">
              <a16:creationId xmlns:a16="http://schemas.microsoft.com/office/drawing/2014/main" id="{406D7A21-025B-47C2-B413-EC3DE04D46B8}"/>
            </a:ext>
          </a:extLst>
        </xdr:cNvPr>
        <xdr:cNvSpPr txBox="1"/>
      </xdr:nvSpPr>
      <xdr:spPr>
        <a:xfrm>
          <a:off x="2869268" y="10172140"/>
          <a:ext cx="3036234" cy="746311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7</xdr:col>
      <xdr:colOff>4022912</xdr:colOff>
      <xdr:row>2</xdr:row>
      <xdr:rowOff>145676</xdr:rowOff>
    </xdr:from>
    <xdr:to>
      <xdr:col>9</xdr:col>
      <xdr:colOff>1199029</xdr:colOff>
      <xdr:row>5</xdr:row>
      <xdr:rowOff>56029</xdr:rowOff>
    </xdr:to>
    <xdr:pic>
      <xdr:nvPicPr>
        <xdr:cNvPr id="5" name="Imagen 4" descr="cid:image002.jpg@01D4A8CC.FCABCFA0">
          <a:extLst>
            <a:ext uri="{FF2B5EF4-FFF2-40B4-BE49-F238E27FC236}">
              <a16:creationId xmlns:a16="http://schemas.microsoft.com/office/drawing/2014/main" id="{0809E86D-9F81-412F-B75F-2E35602B7C0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2824" y="459441"/>
          <a:ext cx="2129117" cy="4706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3612777</xdr:colOff>
      <xdr:row>101</xdr:row>
      <xdr:rowOff>8403</xdr:rowOff>
    </xdr:from>
    <xdr:to>
      <xdr:col>4</xdr:col>
      <xdr:colOff>33617</xdr:colOff>
      <xdr:row>107</xdr:row>
      <xdr:rowOff>33615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3DFBE61-EF33-4E54-97FF-B7E13EF58B14}"/>
            </a:ext>
          </a:extLst>
        </xdr:cNvPr>
        <xdr:cNvSpPr txBox="1"/>
      </xdr:nvSpPr>
      <xdr:spPr>
        <a:xfrm>
          <a:off x="4901453" y="16794815"/>
          <a:ext cx="3133164" cy="966506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4</xdr:col>
      <xdr:colOff>257734</xdr:colOff>
      <xdr:row>101</xdr:row>
      <xdr:rowOff>8404</xdr:rowOff>
    </xdr:from>
    <xdr:to>
      <xdr:col>5</xdr:col>
      <xdr:colOff>1712818</xdr:colOff>
      <xdr:row>108</xdr:row>
      <xdr:rowOff>127187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14AA966-3A8D-43B5-B2B8-F5C3AD6C5771}"/>
            </a:ext>
          </a:extLst>
        </xdr:cNvPr>
        <xdr:cNvSpPr txBox="1"/>
      </xdr:nvSpPr>
      <xdr:spPr>
        <a:xfrm>
          <a:off x="8258734" y="16794816"/>
          <a:ext cx="3203202" cy="121695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adjunto)</a:t>
          </a:r>
          <a:endParaRPr lang="es-CO" sz="1000">
            <a:effectLst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78442</xdr:colOff>
      <xdr:row>101</xdr:row>
      <xdr:rowOff>42022</xdr:rowOff>
    </xdr:from>
    <xdr:to>
      <xdr:col>2</xdr:col>
      <xdr:colOff>2954992</xdr:colOff>
      <xdr:row>106</xdr:row>
      <xdr:rowOff>100852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D3FC0C7D-0E16-40B2-B347-2CE260D2E2BE}"/>
            </a:ext>
          </a:extLst>
        </xdr:cNvPr>
        <xdr:cNvSpPr txBox="1"/>
      </xdr:nvSpPr>
      <xdr:spPr>
        <a:xfrm>
          <a:off x="1367118" y="16828434"/>
          <a:ext cx="2876550" cy="843242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DIAZ FAJARDO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4</xdr:col>
      <xdr:colOff>661147</xdr:colOff>
      <xdr:row>4</xdr:row>
      <xdr:rowOff>145677</xdr:rowOff>
    </xdr:from>
    <xdr:to>
      <xdr:col>5</xdr:col>
      <xdr:colOff>1210235</xdr:colOff>
      <xdr:row>8</xdr:row>
      <xdr:rowOff>0</xdr:rowOff>
    </xdr:to>
    <xdr:pic>
      <xdr:nvPicPr>
        <xdr:cNvPr id="5" name="Imagen 4" descr="cid:image002.jpg@01D4A8CC.FCABCFA0">
          <a:extLst>
            <a:ext uri="{FF2B5EF4-FFF2-40B4-BE49-F238E27FC236}">
              <a16:creationId xmlns:a16="http://schemas.microsoft.com/office/drawing/2014/main" id="{19547B2D-0751-4194-A48E-204021ED0E7A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2147" y="773206"/>
          <a:ext cx="2297206" cy="5939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51</xdr:row>
      <xdr:rowOff>19050</xdr:rowOff>
    </xdr:from>
    <xdr:to>
      <xdr:col>2</xdr:col>
      <xdr:colOff>2305050</xdr:colOff>
      <xdr:row>55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8EBE1BE-E5B0-4A7B-B493-9A2F0966CF8B}"/>
            </a:ext>
          </a:extLst>
        </xdr:cNvPr>
        <xdr:cNvSpPr txBox="1">
          <a:spLocks noChangeArrowheads="1"/>
        </xdr:cNvSpPr>
      </xdr:nvSpPr>
      <xdr:spPr bwMode="auto">
        <a:xfrm>
          <a:off x="9953625" y="14030325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2305050</xdr:colOff>
      <xdr:row>49</xdr:row>
      <xdr:rowOff>19050</xdr:rowOff>
    </xdr:from>
    <xdr:to>
      <xdr:col>2</xdr:col>
      <xdr:colOff>2305050</xdr:colOff>
      <xdr:row>53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72E367A-1D64-4E2F-A17C-950B3A3500A6}"/>
            </a:ext>
          </a:extLst>
        </xdr:cNvPr>
        <xdr:cNvSpPr txBox="1">
          <a:spLocks noChangeArrowheads="1"/>
        </xdr:cNvSpPr>
      </xdr:nvSpPr>
      <xdr:spPr bwMode="auto">
        <a:xfrm>
          <a:off x="9953625" y="13630275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3305176</xdr:colOff>
      <xdr:row>52</xdr:row>
      <xdr:rowOff>142875</xdr:rowOff>
    </xdr:from>
    <xdr:to>
      <xdr:col>2</xdr:col>
      <xdr:colOff>6029326</xdr:colOff>
      <xdr:row>59</xdr:row>
      <xdr:rowOff>0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D15DB6A5-FF33-46D3-9C54-304F613084F9}"/>
            </a:ext>
          </a:extLst>
        </xdr:cNvPr>
        <xdr:cNvSpPr txBox="1"/>
      </xdr:nvSpPr>
      <xdr:spPr>
        <a:xfrm>
          <a:off x="4924426" y="9115425"/>
          <a:ext cx="2724150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6581776</xdr:colOff>
      <xdr:row>52</xdr:row>
      <xdr:rowOff>142875</xdr:rowOff>
    </xdr:from>
    <xdr:to>
      <xdr:col>4</xdr:col>
      <xdr:colOff>1314450</xdr:colOff>
      <xdr:row>59</xdr:row>
      <xdr:rowOff>38100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EBD6BDB9-D235-4A4C-89D3-92C298E1BC75}"/>
            </a:ext>
          </a:extLst>
        </xdr:cNvPr>
        <xdr:cNvSpPr txBox="1"/>
      </xdr:nvSpPr>
      <xdr:spPr>
        <a:xfrm>
          <a:off x="8201026" y="9115425"/>
          <a:ext cx="2724149" cy="10287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adjunto)</a:t>
          </a:r>
          <a:endParaRPr lang="es-CO" sz="1000">
            <a:effectLst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133351</xdr:colOff>
      <xdr:row>52</xdr:row>
      <xdr:rowOff>142875</xdr:rowOff>
    </xdr:from>
    <xdr:to>
      <xdr:col>2</xdr:col>
      <xdr:colOff>2790825</xdr:colOff>
      <xdr:row>57</xdr:row>
      <xdr:rowOff>66675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F7803A09-CCE4-4CD4-AA20-A85518AD85DF}"/>
            </a:ext>
          </a:extLst>
        </xdr:cNvPr>
        <xdr:cNvSpPr txBox="1"/>
      </xdr:nvSpPr>
      <xdr:spPr>
        <a:xfrm>
          <a:off x="1752601" y="9115425"/>
          <a:ext cx="2657474" cy="7334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 </a:t>
          </a:r>
        </a:p>
        <a:p>
          <a:pPr algn="ctr"/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0</xdr:colOff>
      <xdr:row>2</xdr:row>
      <xdr:rowOff>200024</xdr:rowOff>
    </xdr:from>
    <xdr:to>
      <xdr:col>4</xdr:col>
      <xdr:colOff>552450</xdr:colOff>
      <xdr:row>5</xdr:row>
      <xdr:rowOff>47624</xdr:rowOff>
    </xdr:to>
    <xdr:pic>
      <xdr:nvPicPr>
        <xdr:cNvPr id="7" name="Imagen 6" descr="cid:image002.jpg@01D4A8CC.FCABCFA0">
          <a:extLst>
            <a:ext uri="{FF2B5EF4-FFF2-40B4-BE49-F238E27FC236}">
              <a16:creationId xmlns:a16="http://schemas.microsoft.com/office/drawing/2014/main" id="{0B557A09-A305-4AA0-BDA4-63F4670209AB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600074"/>
          <a:ext cx="194310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795617</xdr:colOff>
      <xdr:row>46</xdr:row>
      <xdr:rowOff>112430</xdr:rowOff>
    </xdr:from>
    <xdr:to>
      <xdr:col>6</xdr:col>
      <xdr:colOff>722406</xdr:colOff>
      <xdr:row>53</xdr:row>
      <xdr:rowOff>33614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393777D8-1E41-4848-82A6-69584082EEF4}"/>
            </a:ext>
          </a:extLst>
        </xdr:cNvPr>
        <xdr:cNvSpPr txBox="1"/>
      </xdr:nvSpPr>
      <xdr:spPr>
        <a:xfrm>
          <a:off x="7888941" y="8561665"/>
          <a:ext cx="2862730" cy="101936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8</xdr:col>
      <xdr:colOff>883024</xdr:colOff>
      <xdr:row>46</xdr:row>
      <xdr:rowOff>85162</xdr:rowOff>
    </xdr:from>
    <xdr:to>
      <xdr:col>11</xdr:col>
      <xdr:colOff>1109383</xdr:colOff>
      <xdr:row>54</xdr:row>
      <xdr:rowOff>47062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BBA75E9-B27F-4C31-93F4-D3B19B19E6D4}"/>
            </a:ext>
          </a:extLst>
        </xdr:cNvPr>
        <xdr:cNvSpPr txBox="1"/>
      </xdr:nvSpPr>
      <xdr:spPr>
        <a:xfrm>
          <a:off x="13848230" y="8534397"/>
          <a:ext cx="4630271" cy="121695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adjunto)</a:t>
          </a:r>
          <a:endParaRPr lang="es-CO" sz="1000">
            <a:effectLst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627529</xdr:colOff>
      <xdr:row>46</xdr:row>
      <xdr:rowOff>51545</xdr:rowOff>
    </xdr:from>
    <xdr:to>
      <xdr:col>2</xdr:col>
      <xdr:colOff>3453653</xdr:colOff>
      <xdr:row>51</xdr:row>
      <xdr:rowOff>78438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281485C3-3A3C-4C10-B1A3-DDD946F37079}"/>
            </a:ext>
          </a:extLst>
        </xdr:cNvPr>
        <xdr:cNvSpPr txBox="1"/>
      </xdr:nvSpPr>
      <xdr:spPr>
        <a:xfrm>
          <a:off x="2151529" y="8500780"/>
          <a:ext cx="2826124" cy="81130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9</xdr:col>
      <xdr:colOff>1064559</xdr:colOff>
      <xdr:row>1</xdr:row>
      <xdr:rowOff>11207</xdr:rowOff>
    </xdr:from>
    <xdr:to>
      <xdr:col>11</xdr:col>
      <xdr:colOff>336176</xdr:colOff>
      <xdr:row>4</xdr:row>
      <xdr:rowOff>44825</xdr:rowOff>
    </xdr:to>
    <xdr:pic>
      <xdr:nvPicPr>
        <xdr:cNvPr id="5" name="Imagen 4" descr="cid:image002.jpg@01D4A8CC.FCABCFA0">
          <a:extLst>
            <a:ext uri="{FF2B5EF4-FFF2-40B4-BE49-F238E27FC236}">
              <a16:creationId xmlns:a16="http://schemas.microsoft.com/office/drawing/2014/main" id="{A28E324E-E947-4098-95B3-E8B6D49A463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7735" y="212913"/>
          <a:ext cx="2207559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96</xdr:row>
      <xdr:rowOff>19050</xdr:rowOff>
    </xdr:from>
    <xdr:to>
      <xdr:col>2</xdr:col>
      <xdr:colOff>2305050</xdr:colOff>
      <xdr:row>100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2EA8176-B219-49AA-B07A-F28DD94C17A6}"/>
            </a:ext>
          </a:extLst>
        </xdr:cNvPr>
        <xdr:cNvSpPr txBox="1">
          <a:spLocks noChangeArrowheads="1"/>
        </xdr:cNvSpPr>
      </xdr:nvSpPr>
      <xdr:spPr bwMode="auto">
        <a:xfrm>
          <a:off x="3829050" y="1859280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3561229</xdr:colOff>
      <xdr:row>99</xdr:row>
      <xdr:rowOff>19050</xdr:rowOff>
    </xdr:from>
    <xdr:to>
      <xdr:col>2</xdr:col>
      <xdr:colOff>6611470</xdr:colOff>
      <xdr:row>103</xdr:row>
      <xdr:rowOff>123265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0FA1180-5893-4E6C-BC02-A7B3E5052AEC}"/>
            </a:ext>
          </a:extLst>
        </xdr:cNvPr>
        <xdr:cNvSpPr txBox="1"/>
      </xdr:nvSpPr>
      <xdr:spPr>
        <a:xfrm>
          <a:off x="5085229" y="15740903"/>
          <a:ext cx="3050241" cy="91103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3</xdr:col>
      <xdr:colOff>254373</xdr:colOff>
      <xdr:row>99</xdr:row>
      <xdr:rowOff>17368</xdr:rowOff>
    </xdr:from>
    <xdr:to>
      <xdr:col>4</xdr:col>
      <xdr:colOff>1389530</xdr:colOff>
      <xdr:row>104</xdr:row>
      <xdr:rowOff>134470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47CDD48B-DB2D-4C52-B8B5-C9457FBC959E}"/>
            </a:ext>
          </a:extLst>
        </xdr:cNvPr>
        <xdr:cNvSpPr txBox="1"/>
      </xdr:nvSpPr>
      <xdr:spPr>
        <a:xfrm>
          <a:off x="8669991" y="15896103"/>
          <a:ext cx="2692774" cy="112563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Designado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adjunto)</a:t>
          </a:r>
          <a:endParaRPr lang="es-CO" sz="1000">
            <a:effectLst/>
          </a:endParaRPr>
        </a:p>
        <a:p>
          <a:pPr algn="ctr"/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728383</xdr:colOff>
      <xdr:row>99</xdr:row>
      <xdr:rowOff>19049</xdr:rowOff>
    </xdr:from>
    <xdr:to>
      <xdr:col>2</xdr:col>
      <xdr:colOff>2610971</xdr:colOff>
      <xdr:row>103</xdr:row>
      <xdr:rowOff>123264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5C96D2CF-DA4E-49B6-AA43-05C3A6ABBBF6}"/>
            </a:ext>
          </a:extLst>
        </xdr:cNvPr>
        <xdr:cNvSpPr txBox="1"/>
      </xdr:nvSpPr>
      <xdr:spPr>
        <a:xfrm>
          <a:off x="1490383" y="15740902"/>
          <a:ext cx="2644588" cy="911038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654984</xdr:colOff>
      <xdr:row>4</xdr:row>
      <xdr:rowOff>28575</xdr:rowOff>
    </xdr:to>
    <xdr:pic>
      <xdr:nvPicPr>
        <xdr:cNvPr id="6" name="Imagen 5" descr="cid:image002.jpg@01D4A8CC.FCABCFA0">
          <a:extLst>
            <a:ext uri="{FF2B5EF4-FFF2-40B4-BE49-F238E27FC236}">
              <a16:creationId xmlns:a16="http://schemas.microsoft.com/office/drawing/2014/main" id="{A768CE4A-3670-4C8D-A25B-99B187D6760F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00025"/>
          <a:ext cx="2207559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Estados%20Financieros%20Notas/Separado/Plantillas/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AppData/Local/Microsoft/Windows/Temporary%20Internet%20Files/Content.Outlook/QMYQZRW4/MOVIMIENTO%20DE%20PROVISIONE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sites/deloitte/administracion/tp/Lists/Typing/Attachments/33059/ESTADO%20E%20C%20S%20%20F%20Y%20E%20F%20E%20%20CONSOLIDADO%20BAJO%20NIIF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Estados%20Financieros%20Notas/01%20Separado/2018/ESTADO%20E%20C%20S%20%20F%20Y%20E%20F%20E%20%20BAJO%20NIIF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sites/deloitte/administracion/tp/Lists/Typing/Attachments/33059/ESTADO%20DE%20SITUACION%20FINANCERA%20NOTAS%20CONSOLIDADO%20BAJO%20NIIF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Patrimonio%20Tecnico%20IFRS/2016/CUIF%20Patrimonio%20T&#233;cnico%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 refreshError="1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 t="str">
            <v/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 refreshError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MOVIMIENTO"/>
      <sheetName val="ECSF"/>
      <sheetName val="EFE"/>
      <sheetName val="Ajustes LX"/>
    </sheetNames>
    <sheetDataSet>
      <sheetData sheetId="0">
        <row r="7">
          <cell r="B7">
            <v>100000</v>
          </cell>
          <cell r="C7" t="str">
            <v>ACTIVO</v>
          </cell>
          <cell r="D7">
            <v>9168163841367.6406</v>
          </cell>
          <cell r="E7">
            <v>7568831363608.9805</v>
          </cell>
          <cell r="F7">
            <v>7706179441942.3604</v>
          </cell>
          <cell r="G7">
            <v>9168163841367.6406</v>
          </cell>
          <cell r="H7">
            <v>7568831363608.9805</v>
          </cell>
        </row>
        <row r="8">
          <cell r="B8">
            <v>110000</v>
          </cell>
          <cell r="C8" t="str">
            <v xml:space="preserve">EFECTIVO </v>
          </cell>
          <cell r="D8">
            <v>165129283567.10999</v>
          </cell>
          <cell r="E8">
            <v>175512332536.62</v>
          </cell>
          <cell r="F8">
            <v>113415372280.66</v>
          </cell>
          <cell r="G8">
            <v>165129283567.10999</v>
          </cell>
          <cell r="H8">
            <v>175512332536.62</v>
          </cell>
        </row>
        <row r="9">
          <cell r="B9">
            <v>110500</v>
          </cell>
          <cell r="C9" t="str">
            <v>CAJA</v>
          </cell>
          <cell r="D9">
            <v>652205724.14999998</v>
          </cell>
          <cell r="E9">
            <v>358539932.85000002</v>
          </cell>
          <cell r="F9">
            <v>787775667.44000006</v>
          </cell>
          <cell r="G9">
            <v>652205724.14999998</v>
          </cell>
          <cell r="H9">
            <v>358539932.85000002</v>
          </cell>
        </row>
        <row r="10">
          <cell r="B10">
            <v>110505</v>
          </cell>
          <cell r="C10" t="str">
            <v>EFECTIVO</v>
          </cell>
          <cell r="D10">
            <v>131289.9</v>
          </cell>
          <cell r="E10">
            <v>120553.60000000001</v>
          </cell>
          <cell r="F10">
            <v>30599590.190000001</v>
          </cell>
          <cell r="G10">
            <v>131289.9</v>
          </cell>
          <cell r="H10">
            <v>120553.60000000001</v>
          </cell>
        </row>
        <row r="11">
          <cell r="B11">
            <v>110510</v>
          </cell>
          <cell r="C11" t="str">
            <v>CHEQUES</v>
          </cell>
          <cell r="D11">
            <v>640031735</v>
          </cell>
          <cell r="E11">
            <v>346934516</v>
          </cell>
          <cell r="F11">
            <v>741499858</v>
          </cell>
          <cell r="G11">
            <v>640031735</v>
          </cell>
          <cell r="H11">
            <v>346934516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12042699.25</v>
          </cell>
          <cell r="E13">
            <v>11484863.25</v>
          </cell>
          <cell r="F13">
            <v>15676219.25</v>
          </cell>
          <cell r="G13">
            <v>12042699.25</v>
          </cell>
          <cell r="H13">
            <v>11484863.25</v>
          </cell>
        </row>
        <row r="14">
          <cell r="B14">
            <v>111000</v>
          </cell>
          <cell r="C14" t="str">
            <v>BANCO DE LA REPÚBLICA</v>
          </cell>
          <cell r="D14">
            <v>31034809203.810001</v>
          </cell>
          <cell r="E14">
            <v>37402181903.839996</v>
          </cell>
          <cell r="F14">
            <v>45015414249.919998</v>
          </cell>
          <cell r="G14">
            <v>31034809203.810001</v>
          </cell>
          <cell r="H14">
            <v>37402181903.839996</v>
          </cell>
        </row>
        <row r="15">
          <cell r="B15">
            <v>111005</v>
          </cell>
          <cell r="C15" t="str">
            <v>CUENTA CORRIENTE BANCARIA</v>
          </cell>
          <cell r="D15">
            <v>31034809203.810001</v>
          </cell>
          <cell r="E15">
            <v>37402181903.839996</v>
          </cell>
          <cell r="F15">
            <v>45015414249.919998</v>
          </cell>
          <cell r="G15">
            <v>31034809203.810001</v>
          </cell>
          <cell r="H15">
            <v>37402181903.839996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133442268639.14999</v>
          </cell>
          <cell r="E19">
            <v>137751610699.92999</v>
          </cell>
          <cell r="F19">
            <v>67612182363.300003</v>
          </cell>
          <cell r="G19">
            <v>133442268639.14999</v>
          </cell>
          <cell r="H19">
            <v>137751610699.92999</v>
          </cell>
        </row>
        <row r="20">
          <cell r="B20">
            <v>111505</v>
          </cell>
          <cell r="C20" t="str">
            <v>BANCOS NACIONALES</v>
          </cell>
          <cell r="D20">
            <v>125715982684.55</v>
          </cell>
          <cell r="E20">
            <v>130407823922.73</v>
          </cell>
          <cell r="F20">
            <v>45882193056</v>
          </cell>
          <cell r="G20">
            <v>125715982684.55</v>
          </cell>
          <cell r="H20">
            <v>130407823922.73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7726285954.6000004</v>
          </cell>
          <cell r="E22">
            <v>7343786777.1999998</v>
          </cell>
          <cell r="F22">
            <v>21729989307.299999</v>
          </cell>
          <cell r="G22">
            <v>7726285954.6000004</v>
          </cell>
          <cell r="H22">
            <v>7343786777.1999998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240424551117.56</v>
          </cell>
          <cell r="E33">
            <v>21417337675.279999</v>
          </cell>
          <cell r="F33">
            <v>93005733929.850006</v>
          </cell>
          <cell r="G33">
            <v>240424551117.56</v>
          </cell>
          <cell r="H33">
            <v>21417337675.279999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240424551117.56</v>
          </cell>
          <cell r="E39">
            <v>21417337675.279999</v>
          </cell>
          <cell r="F39">
            <v>93005733929.850006</v>
          </cell>
          <cell r="G39">
            <v>240424551117.56</v>
          </cell>
          <cell r="H39">
            <v>21417337675.279999</v>
          </cell>
        </row>
        <row r="40">
          <cell r="B40">
            <v>121005</v>
          </cell>
          <cell r="C40" t="str">
            <v>BANCOS</v>
          </cell>
          <cell r="D40">
            <v>151154137654.17001</v>
          </cell>
          <cell r="E40">
            <v>16414826564.16</v>
          </cell>
          <cell r="F40">
            <v>57993558849.510002</v>
          </cell>
          <cell r="G40">
            <v>151154137654.17001</v>
          </cell>
          <cell r="H40">
            <v>16414826564.16</v>
          </cell>
        </row>
        <row r="41">
          <cell r="B41">
            <v>121010</v>
          </cell>
          <cell r="C41" t="str">
            <v>CORPORACIONES FINANCIERAS</v>
          </cell>
          <cell r="D41">
            <v>8003644444.2200003</v>
          </cell>
          <cell r="E41">
            <v>5002511111.1199999</v>
          </cell>
          <cell r="F41">
            <v>35012175080.339996</v>
          </cell>
          <cell r="G41">
            <v>8003644444.2200003</v>
          </cell>
          <cell r="H41">
            <v>5002511111.1199999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81266769019.169998</v>
          </cell>
          <cell r="E47">
            <v>0</v>
          </cell>
          <cell r="F47">
            <v>0</v>
          </cell>
          <cell r="G47">
            <v>81266769019.169998</v>
          </cell>
          <cell r="H47">
            <v>0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1442013656314.01</v>
          </cell>
          <cell r="E72">
            <v>1159058711580.4099</v>
          </cell>
          <cell r="F72">
            <v>1260013658574.6201</v>
          </cell>
          <cell r="G72">
            <v>1442013656314.01</v>
          </cell>
          <cell r="H72">
            <v>1159058711580.4099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625007995454.43994</v>
          </cell>
          <cell r="E73">
            <v>780406967247.19995</v>
          </cell>
          <cell r="F73">
            <v>830793757642.69995</v>
          </cell>
          <cell r="G73">
            <v>625007995454.43994</v>
          </cell>
          <cell r="H73">
            <v>780406967247.19995</v>
          </cell>
        </row>
        <row r="74">
          <cell r="B74">
            <v>130105</v>
          </cell>
          <cell r="C74" t="str">
            <v>TÍTULOS DE TESORERÍA –TES</v>
          </cell>
          <cell r="D74">
            <v>594418287653.93994</v>
          </cell>
          <cell r="E74">
            <v>749351012147.19995</v>
          </cell>
          <cell r="F74">
            <v>756017737642.69995</v>
          </cell>
          <cell r="G74">
            <v>594418287653.93994</v>
          </cell>
          <cell r="H74">
            <v>749351012147.19995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30589707800.5</v>
          </cell>
          <cell r="E76">
            <v>31055955100</v>
          </cell>
          <cell r="F76">
            <v>74776020000</v>
          </cell>
          <cell r="G76">
            <v>30589707800.5</v>
          </cell>
          <cell r="H76">
            <v>31055955100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23545387069.900002</v>
          </cell>
          <cell r="E78">
            <v>24201371536.330002</v>
          </cell>
          <cell r="F78">
            <v>22702197046.509998</v>
          </cell>
          <cell r="G78">
            <v>23545387069.900002</v>
          </cell>
          <cell r="H78">
            <v>24201371536.330002</v>
          </cell>
        </row>
        <row r="79">
          <cell r="B79">
            <v>130205</v>
          </cell>
          <cell r="C79" t="str">
            <v>EMISORES NACIONALES</v>
          </cell>
          <cell r="D79">
            <v>23545387069.900002</v>
          </cell>
          <cell r="E79">
            <v>24201371536.330002</v>
          </cell>
          <cell r="F79">
            <v>22702197046.509998</v>
          </cell>
          <cell r="G79">
            <v>23545387069.900002</v>
          </cell>
          <cell r="H79">
            <v>24201371536.330002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11727916932.58</v>
          </cell>
          <cell r="E81">
            <v>10588751203.25</v>
          </cell>
          <cell r="F81">
            <v>6414414060.04</v>
          </cell>
          <cell r="G81">
            <v>11727916932.58</v>
          </cell>
          <cell r="H81">
            <v>10588751203.25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11727916932.58</v>
          </cell>
          <cell r="E84">
            <v>10588751203.25</v>
          </cell>
          <cell r="F84">
            <v>6414414060.04</v>
          </cell>
          <cell r="G84">
            <v>11727916932.58</v>
          </cell>
          <cell r="H84">
            <v>10588751203.25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139573133709.04001</v>
          </cell>
          <cell r="E86">
            <v>155357563364.69</v>
          </cell>
          <cell r="F86">
            <v>123669747216.37</v>
          </cell>
          <cell r="G86">
            <v>139573133709.04001</v>
          </cell>
          <cell r="H86">
            <v>155357563364.69</v>
          </cell>
        </row>
        <row r="87">
          <cell r="B87">
            <v>130405</v>
          </cell>
          <cell r="C87" t="str">
            <v>EMISORES NACIONALES</v>
          </cell>
          <cell r="D87">
            <v>90373567827.169998</v>
          </cell>
          <cell r="E87">
            <v>100703610739.00999</v>
          </cell>
          <cell r="F87">
            <v>75667016418.119995</v>
          </cell>
          <cell r="G87">
            <v>90373567827.169998</v>
          </cell>
          <cell r="H87">
            <v>100703610739.00999</v>
          </cell>
        </row>
        <row r="88">
          <cell r="B88">
            <v>130410</v>
          </cell>
          <cell r="C88" t="str">
            <v>EMISORES EXTRANJEROS</v>
          </cell>
          <cell r="D88">
            <v>49199565881.870003</v>
          </cell>
          <cell r="E88">
            <v>54653952625.68</v>
          </cell>
          <cell r="F88">
            <v>48002730798.25</v>
          </cell>
          <cell r="G88">
            <v>49199565881.870003</v>
          </cell>
          <cell r="H88">
            <v>54653952625.68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0</v>
          </cell>
          <cell r="E89">
            <v>0</v>
          </cell>
          <cell r="F89">
            <v>73862610000</v>
          </cell>
          <cell r="G89">
            <v>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0</v>
          </cell>
          <cell r="E90">
            <v>0</v>
          </cell>
          <cell r="F90">
            <v>73862610000</v>
          </cell>
          <cell r="G90">
            <v>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66338197500</v>
          </cell>
          <cell r="F105">
            <v>61414465000</v>
          </cell>
          <cell r="G105">
            <v>0</v>
          </cell>
          <cell r="H105">
            <v>66338197500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66338197500</v>
          </cell>
          <cell r="F106">
            <v>61414465000</v>
          </cell>
          <cell r="G106">
            <v>0</v>
          </cell>
          <cell r="H106">
            <v>66338197500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>
            <v>131505</v>
          </cell>
          <cell r="C130" t="str">
            <v>SUBSIDIARIAS Y FILIALES NACIONALES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116169130097.75</v>
          </cell>
          <cell r="E132">
            <v>101072172948.16</v>
          </cell>
          <cell r="F132">
            <v>113422925560.66</v>
          </cell>
          <cell r="G132">
            <v>116169130097.75</v>
          </cell>
          <cell r="H132">
            <v>101072172948.16</v>
          </cell>
        </row>
        <row r="133">
          <cell r="B133">
            <v>131605</v>
          </cell>
          <cell r="C133" t="str">
            <v>ASOCIADAS NACIONALES</v>
          </cell>
          <cell r="D133">
            <v>116169130097.75</v>
          </cell>
          <cell r="E133">
            <v>101072172948.16</v>
          </cell>
          <cell r="F133">
            <v>113422925560.66</v>
          </cell>
          <cell r="G133">
            <v>116169130097.75</v>
          </cell>
          <cell r="H133">
            <v>101072172948.16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304728291552.91998</v>
          </cell>
          <cell r="E135">
            <v>0</v>
          </cell>
          <cell r="F135">
            <v>0</v>
          </cell>
          <cell r="G135">
            <v>304728291552.91998</v>
          </cell>
          <cell r="H135">
            <v>0</v>
          </cell>
        </row>
        <row r="136">
          <cell r="B136">
            <v>131705</v>
          </cell>
          <cell r="C136" t="str">
            <v>TÍTULOS DE TESORERÍA –TES</v>
          </cell>
          <cell r="D136">
            <v>304728291552.91998</v>
          </cell>
          <cell r="E136">
            <v>0</v>
          </cell>
          <cell r="F136">
            <v>0</v>
          </cell>
          <cell r="G136">
            <v>304728291552.91998</v>
          </cell>
          <cell r="H136">
            <v>0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337757043.07999998</v>
          </cell>
          <cell r="F142">
            <v>562622009.63999999</v>
          </cell>
          <cell r="G142">
            <v>0</v>
          </cell>
          <cell r="H142">
            <v>337757043.07999998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337757043.07999998</v>
          </cell>
          <cell r="F145">
            <v>562622009.63999999</v>
          </cell>
          <cell r="G145">
            <v>0</v>
          </cell>
          <cell r="H145">
            <v>337757043.07999998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12210500000</v>
          </cell>
          <cell r="E147">
            <v>0</v>
          </cell>
          <cell r="F147">
            <v>0</v>
          </cell>
          <cell r="G147">
            <v>12210500000</v>
          </cell>
          <cell r="H147">
            <v>0</v>
          </cell>
        </row>
        <row r="148">
          <cell r="B148">
            <v>132105</v>
          </cell>
          <cell r="C148" t="str">
            <v>TÍTULOS DE TESORERÍA –TES</v>
          </cell>
          <cell r="D148">
            <v>12210500000</v>
          </cell>
          <cell r="E148">
            <v>0</v>
          </cell>
          <cell r="F148">
            <v>0</v>
          </cell>
          <cell r="G148">
            <v>12210500000</v>
          </cell>
          <cell r="H148">
            <v>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87097949317</v>
          </cell>
          <cell r="E152">
            <v>0</v>
          </cell>
          <cell r="F152">
            <v>0</v>
          </cell>
          <cell r="G152">
            <v>87097949317</v>
          </cell>
          <cell r="H152">
            <v>0</v>
          </cell>
        </row>
        <row r="153">
          <cell r="B153">
            <v>132205</v>
          </cell>
          <cell r="C153" t="str">
            <v>TÍTULOS DE TESORERÍA –TES</v>
          </cell>
          <cell r="D153">
            <v>87097949317</v>
          </cell>
          <cell r="E153">
            <v>0</v>
          </cell>
          <cell r="F153">
            <v>0</v>
          </cell>
          <cell r="G153">
            <v>87097949317</v>
          </cell>
          <cell r="H153">
            <v>0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122187073350.7</v>
          </cell>
          <cell r="E179">
            <v>20755930737.700001</v>
          </cell>
          <cell r="F179">
            <v>27170920038.700001</v>
          </cell>
          <cell r="G179">
            <v>122187073350.7</v>
          </cell>
          <cell r="H179">
            <v>20755930737.700001</v>
          </cell>
        </row>
        <row r="180">
          <cell r="B180">
            <v>135205</v>
          </cell>
          <cell r="C180" t="str">
            <v>DE MONEDAS (PESO/DÓLAR)</v>
          </cell>
          <cell r="D180">
            <v>122187073350.7</v>
          </cell>
          <cell r="E180">
            <v>20755930737.700001</v>
          </cell>
          <cell r="F180">
            <v>27170920038.700001</v>
          </cell>
          <cell r="G180">
            <v>122187073350.7</v>
          </cell>
          <cell r="H180">
            <v>20755930737.700001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233721170.31999999</v>
          </cell>
          <cell r="E254">
            <v>0</v>
          </cell>
          <cell r="F254">
            <v>0</v>
          </cell>
          <cell r="G254">
            <v>233721170.31999999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233721170.31999999</v>
          </cell>
          <cell r="E255">
            <v>0</v>
          </cell>
          <cell r="F255">
            <v>0</v>
          </cell>
          <cell r="G255">
            <v>233721170.31999999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6958793173481.7695</v>
          </cell>
          <cell r="E258">
            <v>5981594051453.5</v>
          </cell>
          <cell r="F258">
            <v>5970378796140.5098</v>
          </cell>
          <cell r="G258">
            <v>6958793173481.7695</v>
          </cell>
          <cell r="H258">
            <v>5981594051453.5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4245150894.4699998</v>
          </cell>
          <cell r="E265">
            <v>3966597546.2399998</v>
          </cell>
          <cell r="F265">
            <v>3705392016.8400002</v>
          </cell>
          <cell r="G265">
            <v>4245150894.4699998</v>
          </cell>
          <cell r="H265">
            <v>3966597546.2399998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4011712070.6599998</v>
          </cell>
          <cell r="E266">
            <v>3701040382.5799999</v>
          </cell>
          <cell r="F266">
            <v>3705392016.8400002</v>
          </cell>
          <cell r="G266">
            <v>4011712070.6599998</v>
          </cell>
          <cell r="H266">
            <v>3701040382.5799999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99391194.200000003</v>
          </cell>
          <cell r="E268">
            <v>265557163.66</v>
          </cell>
          <cell r="F268">
            <v>0</v>
          </cell>
          <cell r="G268">
            <v>99391194.200000003</v>
          </cell>
          <cell r="H268">
            <v>265557163.66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134047629.61</v>
          </cell>
          <cell r="E270">
            <v>0</v>
          </cell>
          <cell r="F270">
            <v>0</v>
          </cell>
          <cell r="G270">
            <v>134047629.61</v>
          </cell>
          <cell r="H270">
            <v>0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221419449.03999999</v>
          </cell>
          <cell r="E282">
            <v>233753664.55000001</v>
          </cell>
          <cell r="F282">
            <v>392613934.23000002</v>
          </cell>
          <cell r="G282">
            <v>221419449.03999999</v>
          </cell>
          <cell r="H282">
            <v>233753664.55000001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179117404.49000001</v>
          </cell>
          <cell r="E283">
            <v>159856538.94</v>
          </cell>
          <cell r="F283">
            <v>392613934.23000002</v>
          </cell>
          <cell r="G283">
            <v>179117404.49000001</v>
          </cell>
          <cell r="H283">
            <v>159856538.94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57331537.119999997</v>
          </cell>
          <cell r="F284">
            <v>0</v>
          </cell>
          <cell r="G284">
            <v>0</v>
          </cell>
          <cell r="H284">
            <v>57331537.119999997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953696.43</v>
          </cell>
          <cell r="E285">
            <v>16565588.49</v>
          </cell>
          <cell r="F285">
            <v>0</v>
          </cell>
          <cell r="G285">
            <v>953696.43</v>
          </cell>
          <cell r="H285">
            <v>16565588.49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41348348.119999997</v>
          </cell>
          <cell r="E286">
            <v>0</v>
          </cell>
          <cell r="F286">
            <v>0</v>
          </cell>
          <cell r="G286">
            <v>41348348.119999997</v>
          </cell>
          <cell r="H286">
            <v>0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7006034978646.2695</v>
          </cell>
          <cell r="E288">
            <v>6025101942470.6504</v>
          </cell>
          <cell r="F288">
            <v>6000569331957.4297</v>
          </cell>
          <cell r="G288">
            <v>7006034978646.2695</v>
          </cell>
          <cell r="H288">
            <v>6025101942470.6504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6890855894548.79</v>
          </cell>
          <cell r="E289">
            <v>5889610682068.4004</v>
          </cell>
          <cell r="F289">
            <v>5887934035177.6299</v>
          </cell>
          <cell r="G289">
            <v>6890855894548.79</v>
          </cell>
          <cell r="H289">
            <v>5889610682068.4004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23658482970.099998</v>
          </cell>
          <cell r="E290">
            <v>47004067031.82</v>
          </cell>
          <cell r="F290">
            <v>29089745467.970001</v>
          </cell>
          <cell r="G290">
            <v>23658482970.099998</v>
          </cell>
          <cell r="H290">
            <v>47004067031.82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10188320372.950001</v>
          </cell>
          <cell r="E291">
            <v>12477105402.98</v>
          </cell>
          <cell r="F291">
            <v>9808373940.8999996</v>
          </cell>
          <cell r="G291">
            <v>10188320372.950001</v>
          </cell>
          <cell r="H291">
            <v>12477105402.98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43787094559.169998</v>
          </cell>
          <cell r="E292">
            <v>45436317368.849998</v>
          </cell>
          <cell r="F292">
            <v>59550228862.93</v>
          </cell>
          <cell r="G292">
            <v>43787094559.169998</v>
          </cell>
          <cell r="H292">
            <v>45436317368.849998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37545186195.260002</v>
          </cell>
          <cell r="E293">
            <v>30573770598.599998</v>
          </cell>
          <cell r="F293">
            <v>14186948508</v>
          </cell>
          <cell r="G293">
            <v>37545186195.260002</v>
          </cell>
          <cell r="H293">
            <v>30573770598.599998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13440723455.110001</v>
          </cell>
          <cell r="E301">
            <v>12566517979.059999</v>
          </cell>
          <cell r="F301">
            <v>12785568358.620001</v>
          </cell>
          <cell r="G301">
            <v>13440723455.110001</v>
          </cell>
          <cell r="H301">
            <v>12566517979.059999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11965399903.469999</v>
          </cell>
          <cell r="E302">
            <v>11356935781.99</v>
          </cell>
          <cell r="F302">
            <v>11677248744.889999</v>
          </cell>
          <cell r="G302">
            <v>11965399903.469999</v>
          </cell>
          <cell r="H302">
            <v>11356935781.99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1475323551.6400001</v>
          </cell>
          <cell r="E312">
            <v>1209582197.0699999</v>
          </cell>
          <cell r="F312">
            <v>1108319613.73</v>
          </cell>
          <cell r="G312">
            <v>1475323551.6400001</v>
          </cell>
          <cell r="H312">
            <v>1209582197.0699999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B333">
            <v>148805</v>
          </cell>
          <cell r="C333" t="str">
            <v>CATEGORÍA A RIESGO NORMAL, VIVIENDA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30209183.370000001</v>
          </cell>
          <cell r="E359">
            <v>0</v>
          </cell>
          <cell r="F359">
            <v>0</v>
          </cell>
          <cell r="G359">
            <v>30209183.370000001</v>
          </cell>
          <cell r="H359">
            <v>0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30209183.370000001</v>
          </cell>
          <cell r="E363">
            <v>0</v>
          </cell>
          <cell r="F363">
            <v>0</v>
          </cell>
          <cell r="G363">
            <v>30209183.370000001</v>
          </cell>
          <cell r="H363">
            <v>0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65118889779.75</v>
          </cell>
          <cell r="E372">
            <v>60274760207</v>
          </cell>
          <cell r="F372">
            <v>47074110126.610001</v>
          </cell>
          <cell r="G372">
            <v>65118889779.75</v>
          </cell>
          <cell r="H372">
            <v>60274760207</v>
          </cell>
        </row>
        <row r="373">
          <cell r="B373">
            <v>149505</v>
          </cell>
          <cell r="C373" t="str">
            <v>CATEGORÍA A - CRÉDITO NORMAL</v>
          </cell>
          <cell r="D373">
            <v>23464537819.849998</v>
          </cell>
          <cell r="E373">
            <v>684209552.61000001</v>
          </cell>
          <cell r="F373">
            <v>0</v>
          </cell>
          <cell r="G373">
            <v>23464537819.849998</v>
          </cell>
          <cell r="H373">
            <v>684209552.61000001</v>
          </cell>
        </row>
        <row r="374">
          <cell r="B374">
            <v>149510</v>
          </cell>
          <cell r="C374" t="str">
            <v>CATEGORÍA B - CRÉDITO ACEPTABLE</v>
          </cell>
          <cell r="D374">
            <v>1860337229.3</v>
          </cell>
          <cell r="E374">
            <v>0</v>
          </cell>
          <cell r="F374">
            <v>403278218</v>
          </cell>
          <cell r="G374">
            <v>1860337229.3</v>
          </cell>
          <cell r="H374">
            <v>0</v>
          </cell>
        </row>
        <row r="375">
          <cell r="B375">
            <v>149515</v>
          </cell>
          <cell r="C375" t="str">
            <v>CATEGORÍA C - CRÉDITO APRECIABLE</v>
          </cell>
          <cell r="D375">
            <v>2310078281.8800001</v>
          </cell>
          <cell r="E375">
            <v>2010403309</v>
          </cell>
          <cell r="F375">
            <v>1908030711.8800001</v>
          </cell>
          <cell r="G375">
            <v>2310078281.8800001</v>
          </cell>
          <cell r="H375">
            <v>2010403309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20897657828.279999</v>
          </cell>
          <cell r="E376">
            <v>29688977812.790001</v>
          </cell>
          <cell r="F376">
            <v>33203082189.73</v>
          </cell>
          <cell r="G376">
            <v>20897657828.279999</v>
          </cell>
          <cell r="H376">
            <v>29688977812.790001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16586278620.440001</v>
          </cell>
          <cell r="E377">
            <v>27891169532.599998</v>
          </cell>
          <cell r="F377">
            <v>11559719007</v>
          </cell>
          <cell r="G377">
            <v>16586278620.440001</v>
          </cell>
          <cell r="H377">
            <v>27891169532.599998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</row>
        <row r="385">
          <cell r="B385">
            <v>149805</v>
          </cell>
          <cell r="C385" t="str">
            <v>VIVIENDA Y LEASING HABITACIONAL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157545180368.85999</v>
          </cell>
          <cell r="E448">
            <v>69299867300.600006</v>
          </cell>
          <cell r="F448">
            <v>107009636929.94</v>
          </cell>
          <cell r="G448">
            <v>157545180368.85999</v>
          </cell>
          <cell r="H448">
            <v>69299867300.600006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68373461525.25</v>
          </cell>
          <cell r="E455">
            <v>47460651582.059998</v>
          </cell>
          <cell r="F455">
            <v>52419768060.57</v>
          </cell>
          <cell r="G455">
            <v>68373461525.25</v>
          </cell>
          <cell r="H455">
            <v>47460651582.059998</v>
          </cell>
        </row>
        <row r="456">
          <cell r="B456">
            <v>160510</v>
          </cell>
          <cell r="C456" t="str">
            <v>CATEGORÍA A RIESGO NORMAL, VIVIENDA</v>
          </cell>
          <cell r="D456">
            <v>1997378.41</v>
          </cell>
          <cell r="E456">
            <v>8184757.5199999996</v>
          </cell>
          <cell r="F456">
            <v>86889335.400000006</v>
          </cell>
          <cell r="G456">
            <v>1997378.41</v>
          </cell>
          <cell r="H456">
            <v>8184757.5199999996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17480.189999999999</v>
          </cell>
          <cell r="E457">
            <v>1203307.44</v>
          </cell>
          <cell r="F457">
            <v>0</v>
          </cell>
          <cell r="G457">
            <v>17480.189999999999</v>
          </cell>
          <cell r="H457">
            <v>1203307.44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244774.22</v>
          </cell>
          <cell r="E458">
            <v>0</v>
          </cell>
          <cell r="F458">
            <v>0</v>
          </cell>
          <cell r="G458">
            <v>244774.22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137832.04999999999</v>
          </cell>
          <cell r="E461">
            <v>245453.7</v>
          </cell>
          <cell r="F461">
            <v>11008020.439999999</v>
          </cell>
          <cell r="G461">
            <v>137832.04999999999</v>
          </cell>
          <cell r="H461">
            <v>245453.7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88157.87</v>
          </cell>
          <cell r="F462">
            <v>0</v>
          </cell>
          <cell r="G462">
            <v>0</v>
          </cell>
          <cell r="H462">
            <v>88157.87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68934.559999999998</v>
          </cell>
          <cell r="E463">
            <v>30003.32</v>
          </cell>
          <cell r="F463">
            <v>0</v>
          </cell>
          <cell r="G463">
            <v>68934.559999999998</v>
          </cell>
          <cell r="H463">
            <v>30003.32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1621929.18</v>
          </cell>
          <cell r="E464">
            <v>0</v>
          </cell>
          <cell r="F464">
            <v>0</v>
          </cell>
          <cell r="G464">
            <v>1621929.18</v>
          </cell>
          <cell r="H464">
            <v>0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41344079288.260002</v>
          </cell>
          <cell r="E471">
            <v>37435826389.949997</v>
          </cell>
          <cell r="F471">
            <v>42396824585.860001</v>
          </cell>
          <cell r="G471">
            <v>41344079288.260002</v>
          </cell>
          <cell r="H471">
            <v>37435826389.949997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288440979.5</v>
          </cell>
          <cell r="E472">
            <v>462046603.69999999</v>
          </cell>
          <cell r="F472">
            <v>526880501.42000002</v>
          </cell>
          <cell r="G472">
            <v>288440979.5</v>
          </cell>
          <cell r="H472">
            <v>462046603.69999999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913521068.57000005</v>
          </cell>
          <cell r="E473">
            <v>848413831.52999997</v>
          </cell>
          <cell r="F473">
            <v>754329279.75999999</v>
          </cell>
          <cell r="G473">
            <v>913521068.57000005</v>
          </cell>
          <cell r="H473">
            <v>848413831.52999997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2360525616.25</v>
          </cell>
          <cell r="E474">
            <v>3811269972.77</v>
          </cell>
          <cell r="F474">
            <v>6978154426.3599997</v>
          </cell>
          <cell r="G474">
            <v>2360525616.25</v>
          </cell>
          <cell r="H474">
            <v>3811269972.77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23265118311.09</v>
          </cell>
          <cell r="E475">
            <v>4559143485.3999996</v>
          </cell>
          <cell r="F475">
            <v>1358023105.79</v>
          </cell>
          <cell r="G475">
            <v>23265118311.09</v>
          </cell>
          <cell r="H475">
            <v>4559143485.3999996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197687932.97</v>
          </cell>
          <cell r="E479">
            <v>334199618.86000001</v>
          </cell>
          <cell r="F479">
            <v>307658805.54000002</v>
          </cell>
          <cell r="G479">
            <v>197687932.97</v>
          </cell>
          <cell r="H479">
            <v>334199618.86000001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11469144418.219999</v>
          </cell>
          <cell r="E482">
            <v>10110934056.450001</v>
          </cell>
          <cell r="F482">
            <v>5862161514.1499996</v>
          </cell>
          <cell r="G482">
            <v>11469144418.219999</v>
          </cell>
          <cell r="H482">
            <v>10110934056.450001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3231070312.3400002</v>
          </cell>
          <cell r="E498">
            <v>3140447473.1700001</v>
          </cell>
          <cell r="F498">
            <v>3412281547.1599998</v>
          </cell>
          <cell r="G498">
            <v>3231070312.3400002</v>
          </cell>
          <cell r="H498">
            <v>3140447473.1700001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389805011.01999998</v>
          </cell>
          <cell r="E499">
            <v>1276847885.74</v>
          </cell>
          <cell r="F499">
            <v>746716921.38</v>
          </cell>
          <cell r="G499">
            <v>389805011.01999998</v>
          </cell>
          <cell r="H499">
            <v>1276847885.74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210767310.28999999</v>
          </cell>
          <cell r="E500">
            <v>231824883.59</v>
          </cell>
          <cell r="F500">
            <v>87681574.159999996</v>
          </cell>
          <cell r="G500">
            <v>210767310.28999999</v>
          </cell>
          <cell r="H500">
            <v>231824883.59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4236228404.1799998</v>
          </cell>
          <cell r="E501">
            <v>3377968431.9499998</v>
          </cell>
          <cell r="F501">
            <v>1342404438.54</v>
          </cell>
          <cell r="G501">
            <v>4236228404.1799998</v>
          </cell>
          <cell r="H501">
            <v>3377968431.9499998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3401273380.3899999</v>
          </cell>
          <cell r="E502">
            <v>2083845382</v>
          </cell>
          <cell r="F502">
            <v>273077032.91000003</v>
          </cell>
          <cell r="G502">
            <v>3401273380.3899999</v>
          </cell>
          <cell r="H502">
            <v>2083845382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1349033055.76</v>
          </cell>
          <cell r="E506">
            <v>1238047808.3399999</v>
          </cell>
          <cell r="F506">
            <v>1307875884.8599999</v>
          </cell>
          <cell r="G506">
            <v>1349033055.76</v>
          </cell>
          <cell r="H506">
            <v>1238047808.3399999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223498993.19999999</v>
          </cell>
          <cell r="E508">
            <v>26002851.91</v>
          </cell>
          <cell r="F508">
            <v>1210346.31</v>
          </cell>
          <cell r="G508">
            <v>223498993.19999999</v>
          </cell>
          <cell r="H508">
            <v>26002851.91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2946417.27</v>
          </cell>
          <cell r="E510">
            <v>0</v>
          </cell>
          <cell r="F510">
            <v>6119486.3700000001</v>
          </cell>
          <cell r="G510">
            <v>2946417.27</v>
          </cell>
          <cell r="H510">
            <v>0</v>
          </cell>
        </row>
        <row r="511">
          <cell r="B511">
            <v>161025</v>
          </cell>
          <cell r="C511" t="str">
            <v>SERVICIOS BANCARIOS</v>
          </cell>
          <cell r="D511">
            <v>0</v>
          </cell>
          <cell r="E511">
            <v>0</v>
          </cell>
          <cell r="F511">
            <v>1200075.8</v>
          </cell>
          <cell r="G511">
            <v>0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1122587645.29</v>
          </cell>
          <cell r="E512">
            <v>1212044956.4300001</v>
          </cell>
          <cell r="F512">
            <v>1299345976.3800001</v>
          </cell>
          <cell r="G512">
            <v>1122587645.29</v>
          </cell>
          <cell r="H512">
            <v>1212044956.4300001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30094333</v>
          </cell>
          <cell r="E541">
            <v>48099505</v>
          </cell>
          <cell r="F541">
            <v>0</v>
          </cell>
          <cell r="G541">
            <v>30094333</v>
          </cell>
          <cell r="H541">
            <v>48099505</v>
          </cell>
        </row>
        <row r="542">
          <cell r="B542">
            <v>161205</v>
          </cell>
          <cell r="C542" t="str">
            <v>DE BIENES PROPIOS</v>
          </cell>
          <cell r="D542">
            <v>30094333</v>
          </cell>
          <cell r="E542">
            <v>48099505</v>
          </cell>
          <cell r="F542">
            <v>0</v>
          </cell>
          <cell r="G542">
            <v>30094333</v>
          </cell>
          <cell r="H542">
            <v>48099505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3906750</v>
          </cell>
          <cell r="E544">
            <v>5325562</v>
          </cell>
          <cell r="F544">
            <v>2176598</v>
          </cell>
          <cell r="G544">
            <v>3906750</v>
          </cell>
          <cell r="H544">
            <v>5325562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3906750</v>
          </cell>
          <cell r="E550">
            <v>5325562</v>
          </cell>
          <cell r="F550">
            <v>2176598</v>
          </cell>
          <cell r="G550">
            <v>3906750</v>
          </cell>
          <cell r="H550">
            <v>5325562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132332</v>
          </cell>
          <cell r="F560">
            <v>0</v>
          </cell>
          <cell r="G560">
            <v>0</v>
          </cell>
          <cell r="H560">
            <v>132332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132332</v>
          </cell>
          <cell r="F562">
            <v>0</v>
          </cell>
          <cell r="G562">
            <v>0</v>
          </cell>
          <cell r="H562">
            <v>132332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1360958515</v>
          </cell>
          <cell r="E564">
            <v>282758337.60000002</v>
          </cell>
          <cell r="F564">
            <v>2235402337.1900001</v>
          </cell>
          <cell r="G564">
            <v>1360958515</v>
          </cell>
          <cell r="H564">
            <v>282758337.60000002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1353000915</v>
          </cell>
          <cell r="E567">
            <v>274800737.60000002</v>
          </cell>
          <cell r="F567">
            <v>2227444737.1900001</v>
          </cell>
          <cell r="G567">
            <v>1353000915</v>
          </cell>
          <cell r="H567">
            <v>274800737.60000002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47531126500</v>
          </cell>
          <cell r="E613">
            <v>507280000</v>
          </cell>
          <cell r="F613">
            <v>1125266250</v>
          </cell>
          <cell r="G613">
            <v>47531126500</v>
          </cell>
          <cell r="H613">
            <v>507280000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47531126500</v>
          </cell>
          <cell r="E618">
            <v>507280000</v>
          </cell>
          <cell r="F618">
            <v>1125266250</v>
          </cell>
          <cell r="G618">
            <v>47531126500</v>
          </cell>
          <cell r="H618">
            <v>507280000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5159442501.9099998</v>
          </cell>
          <cell r="E622">
            <v>2680317441.8099999</v>
          </cell>
          <cell r="F622">
            <v>26338818770.98</v>
          </cell>
          <cell r="G622">
            <v>5159442501.9099998</v>
          </cell>
          <cell r="H622">
            <v>2680317441.8099999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386543000</v>
          </cell>
          <cell r="E623">
            <v>346471000</v>
          </cell>
          <cell r="F623">
            <v>420784000</v>
          </cell>
          <cell r="G623">
            <v>386543000</v>
          </cell>
          <cell r="H623">
            <v>346471000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11260020</v>
          </cell>
          <cell r="E624">
            <v>0</v>
          </cell>
          <cell r="F624">
            <v>0</v>
          </cell>
          <cell r="G624">
            <v>11260020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4565129390.9099998</v>
          </cell>
          <cell r="E627">
            <v>2256333445.8099999</v>
          </cell>
          <cell r="F627">
            <v>25687814090.98</v>
          </cell>
          <cell r="G627">
            <v>4565129390.9099998</v>
          </cell>
          <cell r="H627">
            <v>2256333445.8099999</v>
          </cell>
        </row>
        <row r="628">
          <cell r="B628">
            <v>163030</v>
          </cell>
          <cell r="C628" t="str">
            <v>CONTRIBUCIONES</v>
          </cell>
          <cell r="D628">
            <v>196510091</v>
          </cell>
          <cell r="E628">
            <v>77512996</v>
          </cell>
          <cell r="F628">
            <v>230220680</v>
          </cell>
          <cell r="G628">
            <v>196510091</v>
          </cell>
          <cell r="H628">
            <v>77512996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4844251548.3100004</v>
          </cell>
          <cell r="E633">
            <v>4494167821.3100004</v>
          </cell>
          <cell r="F633">
            <v>7495290710.5</v>
          </cell>
          <cell r="G633">
            <v>4844251548.3100004</v>
          </cell>
          <cell r="H633">
            <v>4494167821.3100004</v>
          </cell>
        </row>
        <row r="634">
          <cell r="B634">
            <v>163400</v>
          </cell>
          <cell r="C634" t="str">
            <v>A EMPLEADOS</v>
          </cell>
          <cell r="D634">
            <v>600354628.64999998</v>
          </cell>
          <cell r="E634">
            <v>650339214.15999997</v>
          </cell>
          <cell r="F634">
            <v>582940876.17999995</v>
          </cell>
          <cell r="G634">
            <v>600354628.64999998</v>
          </cell>
          <cell r="H634">
            <v>650339214.15999997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1674600</v>
          </cell>
          <cell r="E638">
            <v>11725452.02</v>
          </cell>
          <cell r="F638">
            <v>316281</v>
          </cell>
          <cell r="G638">
            <v>1674600</v>
          </cell>
          <cell r="H638">
            <v>11725452.02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598680028.64999998</v>
          </cell>
          <cell r="E641">
            <v>638613762.13999999</v>
          </cell>
          <cell r="F641">
            <v>582624595.17999995</v>
          </cell>
          <cell r="G641">
            <v>598680028.64999998</v>
          </cell>
          <cell r="H641">
            <v>638613762.13999999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299329210.19999999</v>
          </cell>
          <cell r="F642">
            <v>0</v>
          </cell>
          <cell r="G642">
            <v>0</v>
          </cell>
          <cell r="H642">
            <v>299329210.19999999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299329210.19999999</v>
          </cell>
          <cell r="F645">
            <v>0</v>
          </cell>
          <cell r="G645">
            <v>0</v>
          </cell>
          <cell r="H645">
            <v>299329210.19999999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1405385.61</v>
          </cell>
          <cell r="E646">
            <v>1811058.96</v>
          </cell>
          <cell r="F646">
            <v>2455520</v>
          </cell>
          <cell r="G646">
            <v>1405385.61</v>
          </cell>
          <cell r="H646">
            <v>1811058.96</v>
          </cell>
        </row>
        <row r="647">
          <cell r="B647">
            <v>163605</v>
          </cell>
          <cell r="C647" t="str">
            <v>CATEGORÍA  A RIESGO NORMAL</v>
          </cell>
          <cell r="D647">
            <v>668712</v>
          </cell>
          <cell r="E647">
            <v>810947</v>
          </cell>
          <cell r="F647">
            <v>2455520</v>
          </cell>
          <cell r="G647">
            <v>668712</v>
          </cell>
          <cell r="H647">
            <v>810947</v>
          </cell>
        </row>
        <row r="648">
          <cell r="B648">
            <v>163610</v>
          </cell>
          <cell r="C648" t="str">
            <v>CATEGORÍA  B RIESGO ACEPTABLE</v>
          </cell>
          <cell r="D648">
            <v>1996</v>
          </cell>
          <cell r="E648">
            <v>1000111.96</v>
          </cell>
          <cell r="F648">
            <v>0</v>
          </cell>
          <cell r="G648">
            <v>1996</v>
          </cell>
          <cell r="H648">
            <v>1000111.96</v>
          </cell>
        </row>
        <row r="649">
          <cell r="B649">
            <v>163615</v>
          </cell>
          <cell r="C649" t="str">
            <v>CATEGORÍA  C RIESGO APRECIABLE</v>
          </cell>
          <cell r="D649">
            <v>734677.61</v>
          </cell>
          <cell r="E649">
            <v>0</v>
          </cell>
          <cell r="F649">
            <v>0</v>
          </cell>
          <cell r="G649">
            <v>734677.61</v>
          </cell>
          <cell r="H649">
            <v>0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1061488</v>
          </cell>
          <cell r="E652">
            <v>2131243</v>
          </cell>
          <cell r="F652">
            <v>400829</v>
          </cell>
          <cell r="G652">
            <v>1061488</v>
          </cell>
          <cell r="H652">
            <v>2131243</v>
          </cell>
        </row>
        <row r="653">
          <cell r="B653">
            <v>163705</v>
          </cell>
          <cell r="C653" t="str">
            <v>CATEGORÍA  A RIESGO NORMAL</v>
          </cell>
          <cell r="D653">
            <v>113792</v>
          </cell>
          <cell r="E653">
            <v>142407</v>
          </cell>
          <cell r="F653">
            <v>400829</v>
          </cell>
          <cell r="G653">
            <v>113792</v>
          </cell>
          <cell r="H653">
            <v>142407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1988836</v>
          </cell>
          <cell r="F654">
            <v>0</v>
          </cell>
          <cell r="G654">
            <v>0</v>
          </cell>
          <cell r="H654">
            <v>1988836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947696</v>
          </cell>
          <cell r="E656">
            <v>0</v>
          </cell>
          <cell r="F656">
            <v>0</v>
          </cell>
          <cell r="G656">
            <v>947696</v>
          </cell>
          <cell r="H656">
            <v>0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5845498454.9799995</v>
          </cell>
          <cell r="E664">
            <v>3391183068.8800001</v>
          </cell>
          <cell r="F664">
            <v>3051495187.0799999</v>
          </cell>
          <cell r="G664">
            <v>5845498454.9799995</v>
          </cell>
          <cell r="H664">
            <v>3391183068.8800001</v>
          </cell>
        </row>
        <row r="665">
          <cell r="B665">
            <v>163905</v>
          </cell>
          <cell r="C665" t="str">
            <v>CATEGORÍA  A RIESGO NORMAL</v>
          </cell>
          <cell r="D665">
            <v>168254049.19999999</v>
          </cell>
          <cell r="E665">
            <v>133075701.23999999</v>
          </cell>
          <cell r="F665">
            <v>707098110.58000004</v>
          </cell>
          <cell r="G665">
            <v>168254049.19999999</v>
          </cell>
          <cell r="H665">
            <v>133075701.23999999</v>
          </cell>
        </row>
        <row r="666">
          <cell r="B666">
            <v>163910</v>
          </cell>
          <cell r="C666" t="str">
            <v>CATEGORÍA  B RIESGO ACEPTABLE</v>
          </cell>
          <cell r="D666">
            <v>1319133161.4200001</v>
          </cell>
          <cell r="E666">
            <v>1391266720.1099999</v>
          </cell>
          <cell r="F666">
            <v>722172301.02999997</v>
          </cell>
          <cell r="G666">
            <v>1319133161.4200001</v>
          </cell>
          <cell r="H666">
            <v>1391266720.1099999</v>
          </cell>
        </row>
        <row r="667">
          <cell r="B667">
            <v>163915</v>
          </cell>
          <cell r="C667" t="str">
            <v>CATEGORÍA  C RIESGO APRECIABLE</v>
          </cell>
          <cell r="D667">
            <v>496041387.26999998</v>
          </cell>
          <cell r="E667">
            <v>180212610.06</v>
          </cell>
          <cell r="F667">
            <v>139893600.88</v>
          </cell>
          <cell r="G667">
            <v>496041387.26999998</v>
          </cell>
          <cell r="H667">
            <v>180212610.06</v>
          </cell>
        </row>
        <row r="668">
          <cell r="B668">
            <v>163920</v>
          </cell>
          <cell r="C668" t="str">
            <v>CATEGORÍA  D RIESGO SIGNIFICATIVO</v>
          </cell>
          <cell r="D668">
            <v>3205550096.75</v>
          </cell>
          <cell r="E668">
            <v>1125754183.1900001</v>
          </cell>
          <cell r="F668">
            <v>1289286781.5899999</v>
          </cell>
          <cell r="G668">
            <v>3205550096.75</v>
          </cell>
          <cell r="H668">
            <v>1125754183.1900001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656519760.34000003</v>
          </cell>
          <cell r="E669">
            <v>560873854.27999997</v>
          </cell>
          <cell r="F669">
            <v>193044393</v>
          </cell>
          <cell r="G669">
            <v>656519760.34000003</v>
          </cell>
          <cell r="H669">
            <v>560873854.27999997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5902787009.6899996</v>
          </cell>
          <cell r="E672">
            <v>5040593121.1800003</v>
          </cell>
          <cell r="F672">
            <v>4870110062.8500004</v>
          </cell>
          <cell r="G672">
            <v>5902787009.6899996</v>
          </cell>
          <cell r="H672">
            <v>5040593121.1800003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21081606639.16</v>
          </cell>
          <cell r="E755">
            <v>6335755885.7799997</v>
          </cell>
          <cell r="F755">
            <v>7247309961.2399998</v>
          </cell>
          <cell r="G755">
            <v>21081606639.16</v>
          </cell>
          <cell r="H755">
            <v>6335755885.7799997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21081606639.16</v>
          </cell>
          <cell r="E763">
            <v>6335755885.7799997</v>
          </cell>
          <cell r="F763">
            <v>7247309961.2399998</v>
          </cell>
          <cell r="G763">
            <v>21081606639.16</v>
          </cell>
          <cell r="H763">
            <v>6335755885.7799997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15041733828.82</v>
          </cell>
          <cell r="E786">
            <v>12441780752.690001</v>
          </cell>
          <cell r="F786">
            <v>4368079837.2200003</v>
          </cell>
          <cell r="G786">
            <v>15041733828.82</v>
          </cell>
          <cell r="H786">
            <v>12441780752.690001</v>
          </cell>
        </row>
        <row r="787">
          <cell r="B787">
            <v>169410</v>
          </cell>
          <cell r="C787" t="str">
            <v>COMISIONES</v>
          </cell>
          <cell r="D787">
            <v>142497656.78999999</v>
          </cell>
          <cell r="E787">
            <v>57177181.439999998</v>
          </cell>
          <cell r="F787">
            <v>72453187</v>
          </cell>
          <cell r="G787">
            <v>142497656.78999999</v>
          </cell>
          <cell r="H787">
            <v>57177181.439999998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228164895.87</v>
          </cell>
          <cell r="E792">
            <v>7989070.4100000001</v>
          </cell>
          <cell r="F792">
            <v>0</v>
          </cell>
          <cell r="G792">
            <v>228164895.87</v>
          </cell>
          <cell r="H792">
            <v>7989070.4100000001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60500939.289999999</v>
          </cell>
          <cell r="E793">
            <v>0</v>
          </cell>
          <cell r="F793">
            <v>276619</v>
          </cell>
          <cell r="G793">
            <v>60500939.289999999</v>
          </cell>
          <cell r="H793">
            <v>0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167086424.55000001</v>
          </cell>
          <cell r="E794">
            <v>92462741.180000007</v>
          </cell>
          <cell r="F794">
            <v>99273710.579999998</v>
          </cell>
          <cell r="G794">
            <v>167086424.55000001</v>
          </cell>
          <cell r="H794">
            <v>92462741.180000007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908880542.29999995</v>
          </cell>
          <cell r="E795">
            <v>3016871122.0900002</v>
          </cell>
          <cell r="F795">
            <v>1660354250.71</v>
          </cell>
          <cell r="G795">
            <v>908880542.29999995</v>
          </cell>
          <cell r="H795">
            <v>3016871122.0900002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10070188074.4</v>
          </cell>
          <cell r="E796">
            <v>4370418523.3900003</v>
          </cell>
          <cell r="F796">
            <v>1100410890.6300001</v>
          </cell>
          <cell r="G796">
            <v>10070188074.4</v>
          </cell>
          <cell r="H796">
            <v>4370418523.3900003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35413.300000000003</v>
          </cell>
          <cell r="E797">
            <v>0</v>
          </cell>
          <cell r="F797">
            <v>0</v>
          </cell>
          <cell r="G797">
            <v>35413.300000000003</v>
          </cell>
          <cell r="H797">
            <v>0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5605469.6699999999</v>
          </cell>
          <cell r="E798">
            <v>0</v>
          </cell>
          <cell r="F798">
            <v>6676511</v>
          </cell>
          <cell r="G798">
            <v>5605469.6699999999</v>
          </cell>
          <cell r="H798">
            <v>0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15025012.029999999</v>
          </cell>
          <cell r="E799">
            <v>29793380.379999999</v>
          </cell>
          <cell r="F799">
            <v>10717687.16</v>
          </cell>
          <cell r="G799">
            <v>15025012.029999999</v>
          </cell>
          <cell r="H799">
            <v>29793380.379999999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1060392724.79</v>
          </cell>
          <cell r="E800">
            <v>444818000.62</v>
          </cell>
          <cell r="F800">
            <v>873199001.69000006</v>
          </cell>
          <cell r="G800">
            <v>1060392724.79</v>
          </cell>
          <cell r="H800">
            <v>444818000.62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217219568.74000001</v>
          </cell>
          <cell r="E801">
            <v>462659890.79000002</v>
          </cell>
          <cell r="F801">
            <v>193044393</v>
          </cell>
          <cell r="G801">
            <v>217219568.74000001</v>
          </cell>
          <cell r="H801">
            <v>462659890.79000002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11655.68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77690.23</v>
          </cell>
          <cell r="E807">
            <v>0</v>
          </cell>
          <cell r="F807">
            <v>0</v>
          </cell>
          <cell r="G807">
            <v>77690.23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9043466.7300000004</v>
          </cell>
          <cell r="E808">
            <v>0</v>
          </cell>
          <cell r="F808">
            <v>171650.77</v>
          </cell>
          <cell r="G808">
            <v>9043466.7300000004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434675.59</v>
          </cell>
          <cell r="E809">
            <v>50717899.090000004</v>
          </cell>
          <cell r="F809">
            <v>14595432</v>
          </cell>
          <cell r="G809">
            <v>434675.59</v>
          </cell>
          <cell r="H809">
            <v>50717899.090000004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678291517.17999995</v>
          </cell>
          <cell r="E810">
            <v>1879332308.27</v>
          </cell>
          <cell r="F810">
            <v>326562536</v>
          </cell>
          <cell r="G810">
            <v>678291517.17999995</v>
          </cell>
          <cell r="H810">
            <v>1879332308.27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1478289757.3599999</v>
          </cell>
          <cell r="E811">
            <v>2029540635.03</v>
          </cell>
          <cell r="F811">
            <v>10332312</v>
          </cell>
          <cell r="G811">
            <v>1478289757.3599999</v>
          </cell>
          <cell r="H811">
            <v>2029540635.03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1927218.91</v>
          </cell>
          <cell r="E819">
            <v>0</v>
          </cell>
          <cell r="F819">
            <v>0</v>
          </cell>
          <cell r="G819">
            <v>1927218.91</v>
          </cell>
          <cell r="H819">
            <v>0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1216446.9099999999</v>
          </cell>
          <cell r="E828">
            <v>0</v>
          </cell>
          <cell r="F828">
            <v>0</v>
          </cell>
          <cell r="G828">
            <v>1216446.9099999999</v>
          </cell>
          <cell r="H828">
            <v>0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710772</v>
          </cell>
          <cell r="E833">
            <v>0</v>
          </cell>
          <cell r="F833">
            <v>0</v>
          </cell>
          <cell r="G833">
            <v>710772</v>
          </cell>
          <cell r="H833">
            <v>0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965291336.95000005</v>
          </cell>
          <cell r="E862">
            <v>807209195.44000006</v>
          </cell>
          <cell r="F862">
            <v>1163755795.4400001</v>
          </cell>
          <cell r="G862">
            <v>965291336.95000005</v>
          </cell>
          <cell r="H862">
            <v>807209195.44000006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965291336.95000005</v>
          </cell>
          <cell r="E869">
            <v>807209195.44000006</v>
          </cell>
          <cell r="F869">
            <v>1163755795.4400001</v>
          </cell>
          <cell r="G869">
            <v>965291336.95000005</v>
          </cell>
          <cell r="H869">
            <v>807209195.44000006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62513294409.290001</v>
          </cell>
          <cell r="E875">
            <v>45612490800.160004</v>
          </cell>
          <cell r="F875">
            <v>30637876334.470001</v>
          </cell>
          <cell r="G875">
            <v>62513294409.290001</v>
          </cell>
          <cell r="H875">
            <v>45612490800.160004</v>
          </cell>
        </row>
        <row r="876">
          <cell r="B876">
            <v>170100</v>
          </cell>
          <cell r="C876" t="str">
            <v>BIENES RECIBIDOS EN PAGO</v>
          </cell>
          <cell r="D876">
            <v>27385598137.080002</v>
          </cell>
          <cell r="E876">
            <v>17149980540</v>
          </cell>
          <cell r="F876">
            <v>12852269398</v>
          </cell>
          <cell r="G876">
            <v>27385598137.080002</v>
          </cell>
          <cell r="H876">
            <v>17149980540</v>
          </cell>
        </row>
        <row r="877">
          <cell r="B877">
            <v>170105</v>
          </cell>
          <cell r="C877" t="str">
            <v>BIENES MUEBLES</v>
          </cell>
          <cell r="D877">
            <v>825834228</v>
          </cell>
          <cell r="E877">
            <v>230738357</v>
          </cell>
          <cell r="F877">
            <v>230727398</v>
          </cell>
          <cell r="G877">
            <v>825834228</v>
          </cell>
          <cell r="H877">
            <v>230738357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5599062484</v>
          </cell>
          <cell r="E878">
            <v>1911630200</v>
          </cell>
          <cell r="F878">
            <v>0</v>
          </cell>
          <cell r="G878">
            <v>5599062484</v>
          </cell>
          <cell r="H878">
            <v>1911630200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20960701425.080002</v>
          </cell>
          <cell r="E879">
            <v>15007611983</v>
          </cell>
          <cell r="F879">
            <v>12621542000</v>
          </cell>
          <cell r="G879">
            <v>20960701425.080002</v>
          </cell>
          <cell r="H879">
            <v>15007611983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43518787395.669998</v>
          </cell>
          <cell r="E882">
            <v>33444627414.959999</v>
          </cell>
          <cell r="F882">
            <v>21783189038.490002</v>
          </cell>
          <cell r="G882">
            <v>43518787395.669998</v>
          </cell>
          <cell r="H882">
            <v>33444627414.959999</v>
          </cell>
        </row>
        <row r="883">
          <cell r="B883">
            <v>170205</v>
          </cell>
          <cell r="C883" t="str">
            <v>MAQUINARIA Y EQUIPO</v>
          </cell>
          <cell r="D883">
            <v>4243181204.4000001</v>
          </cell>
          <cell r="E883">
            <v>3380691281.2600002</v>
          </cell>
          <cell r="F883">
            <v>3186188750.0100002</v>
          </cell>
          <cell r="G883">
            <v>4243181204.4000001</v>
          </cell>
          <cell r="H883">
            <v>3380691281.2600002</v>
          </cell>
        </row>
        <row r="884">
          <cell r="B884">
            <v>170210</v>
          </cell>
          <cell r="C884" t="str">
            <v>VEHÍCULOS</v>
          </cell>
          <cell r="D884">
            <v>1546160892</v>
          </cell>
          <cell r="E884">
            <v>432561454</v>
          </cell>
          <cell r="F884">
            <v>1043829476.48</v>
          </cell>
          <cell r="G884">
            <v>1546160892</v>
          </cell>
          <cell r="H884">
            <v>432561454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41124566</v>
          </cell>
          <cell r="F887">
            <v>41124566</v>
          </cell>
          <cell r="G887">
            <v>0</v>
          </cell>
          <cell r="H887">
            <v>41124566</v>
          </cell>
        </row>
        <row r="888">
          <cell r="B888">
            <v>170230</v>
          </cell>
          <cell r="C888" t="str">
            <v>BIENES INMUEBLES</v>
          </cell>
          <cell r="D888">
            <v>37729445299.269997</v>
          </cell>
          <cell r="E888">
            <v>29590250113.700001</v>
          </cell>
          <cell r="F888">
            <v>17512046246</v>
          </cell>
          <cell r="G888">
            <v>37729445299.269997</v>
          </cell>
          <cell r="H888">
            <v>29590250113.700001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35039400</v>
          </cell>
          <cell r="E901">
            <v>0</v>
          </cell>
          <cell r="F901">
            <v>61230353.780000001</v>
          </cell>
          <cell r="G901">
            <v>35039400</v>
          </cell>
          <cell r="H901">
            <v>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35039400</v>
          </cell>
          <cell r="E908">
            <v>0</v>
          </cell>
          <cell r="F908">
            <v>61230353.780000001</v>
          </cell>
          <cell r="G908">
            <v>35039400</v>
          </cell>
          <cell r="H908">
            <v>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8426130523.46</v>
          </cell>
          <cell r="E909">
            <v>4982117154.8000002</v>
          </cell>
          <cell r="F909">
            <v>4058812455.8000002</v>
          </cell>
          <cell r="G909">
            <v>8426130523.46</v>
          </cell>
          <cell r="H909">
            <v>4982117154.8000002</v>
          </cell>
        </row>
        <row r="910">
          <cell r="B910">
            <v>177505</v>
          </cell>
          <cell r="C910" t="str">
            <v>BIENES RECIBIDOS EN PAGO</v>
          </cell>
          <cell r="D910">
            <v>341886759</v>
          </cell>
          <cell r="E910">
            <v>224154630</v>
          </cell>
          <cell r="F910">
            <v>145371464.13</v>
          </cell>
          <cell r="G910">
            <v>341886759</v>
          </cell>
          <cell r="H910">
            <v>224154630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8084243764.46</v>
          </cell>
          <cell r="E911">
            <v>4757962524.8000002</v>
          </cell>
          <cell r="F911">
            <v>3913440991.6700001</v>
          </cell>
          <cell r="G911">
            <v>8084243764.46</v>
          </cell>
          <cell r="H911">
            <v>4757962524.8000002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73094652709.979996</v>
          </cell>
          <cell r="E915">
            <v>77919667268.589996</v>
          </cell>
          <cell r="F915">
            <v>66014583357.440002</v>
          </cell>
          <cell r="G915">
            <v>73094652709.979996</v>
          </cell>
          <cell r="H915">
            <v>77919667268.589996</v>
          </cell>
        </row>
        <row r="916">
          <cell r="B916">
            <v>180100</v>
          </cell>
          <cell r="C916" t="str">
            <v>PROPIEDAD, PLANTA Y EQUIPO</v>
          </cell>
          <cell r="D916">
            <v>59940367132.639999</v>
          </cell>
          <cell r="E916">
            <v>62252386206.260002</v>
          </cell>
          <cell r="F916">
            <v>55339811017.650002</v>
          </cell>
          <cell r="G916">
            <v>59940367132.639999</v>
          </cell>
          <cell r="H916">
            <v>62252386206.260002</v>
          </cell>
        </row>
        <row r="917">
          <cell r="B917">
            <v>180102</v>
          </cell>
          <cell r="C917" t="str">
            <v>TERRENOS</v>
          </cell>
          <cell r="D917">
            <v>5138322867.3800001</v>
          </cell>
          <cell r="E917">
            <v>3836111589.3800001</v>
          </cell>
          <cell r="F917">
            <v>3848750925</v>
          </cell>
          <cell r="G917">
            <v>5138322867.3800001</v>
          </cell>
          <cell r="H917">
            <v>3836111589.3800001</v>
          </cell>
        </row>
        <row r="918">
          <cell r="B918">
            <v>180104</v>
          </cell>
          <cell r="C918" t="str">
            <v>EDIFICIOS</v>
          </cell>
          <cell r="D918">
            <v>15347605728.190001</v>
          </cell>
          <cell r="E918">
            <v>15298878716.190001</v>
          </cell>
          <cell r="F918">
            <v>15298878716.190001</v>
          </cell>
          <cell r="G918">
            <v>15347605728.190001</v>
          </cell>
          <cell r="H918">
            <v>15298878716.190001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32112000.91</v>
          </cell>
          <cell r="E920">
            <v>32112000.91</v>
          </cell>
          <cell r="F920">
            <v>32112000.91</v>
          </cell>
          <cell r="G920">
            <v>32112000.91</v>
          </cell>
          <cell r="H920">
            <v>32112000.91</v>
          </cell>
        </row>
        <row r="921">
          <cell r="B921">
            <v>180110</v>
          </cell>
          <cell r="C921" t="str">
            <v>MAQUINARIA</v>
          </cell>
          <cell r="D921">
            <v>2635839609.3800001</v>
          </cell>
          <cell r="E921">
            <v>2579626251.3800001</v>
          </cell>
          <cell r="F921">
            <v>2516043819.3800001</v>
          </cell>
          <cell r="G921">
            <v>2635839609.3800001</v>
          </cell>
          <cell r="H921">
            <v>2579626251.3800001</v>
          </cell>
        </row>
        <row r="922">
          <cell r="B922">
            <v>180112</v>
          </cell>
          <cell r="C922" t="str">
            <v>VEHÍCULOS</v>
          </cell>
          <cell r="D922">
            <v>423756135</v>
          </cell>
          <cell r="E922">
            <v>919818328</v>
          </cell>
          <cell r="F922">
            <v>562108328</v>
          </cell>
          <cell r="G922">
            <v>423756135</v>
          </cell>
          <cell r="H922">
            <v>919818328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53039004.990000002</v>
          </cell>
          <cell r="E926">
            <v>53039004.990000002</v>
          </cell>
          <cell r="F926">
            <v>53039004.990000002</v>
          </cell>
          <cell r="G926">
            <v>53039004.990000002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5955245555.1999998</v>
          </cell>
          <cell r="E927">
            <v>5767086479.1999998</v>
          </cell>
          <cell r="F927">
            <v>5644013343.1999998</v>
          </cell>
          <cell r="G927">
            <v>5955245555.1999998</v>
          </cell>
          <cell r="H927">
            <v>5767086479.1999998</v>
          </cell>
        </row>
        <row r="928">
          <cell r="B928">
            <v>180124</v>
          </cell>
          <cell r="C928" t="str">
            <v>EQUIPO INFORMÁTICO</v>
          </cell>
          <cell r="D928">
            <v>4953994874.5600004</v>
          </cell>
          <cell r="E928">
            <v>4553637736.25</v>
          </cell>
          <cell r="F928">
            <v>4030335038.8899999</v>
          </cell>
          <cell r="G928">
            <v>4953994874.5600004</v>
          </cell>
          <cell r="H928">
            <v>4553637736.25</v>
          </cell>
        </row>
        <row r="929">
          <cell r="B929">
            <v>180126</v>
          </cell>
          <cell r="C929" t="str">
            <v>EQUIPO DE REDES Y COMUNICACIÓN</v>
          </cell>
          <cell r="D929">
            <v>2153281754.4899998</v>
          </cell>
          <cell r="E929">
            <v>2153281754.4899998</v>
          </cell>
          <cell r="F929">
            <v>2165255710.4899998</v>
          </cell>
          <cell r="G929">
            <v>2153281754.4899998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1518810.88</v>
          </cell>
          <cell r="E930">
            <v>15483779.07</v>
          </cell>
          <cell r="F930">
            <v>139308008.63</v>
          </cell>
          <cell r="G930">
            <v>1518810.88</v>
          </cell>
          <cell r="H930">
            <v>15483779.07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35146083142.580002</v>
          </cell>
          <cell r="E946">
            <v>38961067183.599998</v>
          </cell>
          <cell r="F946">
            <v>31409268138.900002</v>
          </cell>
          <cell r="G946">
            <v>35146083142.580002</v>
          </cell>
          <cell r="H946">
            <v>38961067183.599998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14194879652.23</v>
          </cell>
          <cell r="E947">
            <v>13027445127.309999</v>
          </cell>
          <cell r="F947">
            <v>11439229792.610001</v>
          </cell>
          <cell r="G947">
            <v>14194879652.23</v>
          </cell>
          <cell r="H947">
            <v>13027445127.309999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2294447301.3099999</v>
          </cell>
          <cell r="E949">
            <v>1109688510.1099999</v>
          </cell>
          <cell r="F949">
            <v>1079927775.6800001</v>
          </cell>
          <cell r="G949">
            <v>2294447301.3099999</v>
          </cell>
          <cell r="H949">
            <v>1109688510.1099999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6741041284</v>
          </cell>
          <cell r="E950">
            <v>9254036768.9899998</v>
          </cell>
          <cell r="F950">
            <v>6545775411.4700003</v>
          </cell>
          <cell r="G950">
            <v>6741041284</v>
          </cell>
          <cell r="H950">
            <v>9254036768.9899998</v>
          </cell>
        </row>
        <row r="951">
          <cell r="B951">
            <v>181605</v>
          </cell>
          <cell r="C951" t="str">
            <v>MAQUINARIA Y EQUIPO</v>
          </cell>
          <cell r="D951">
            <v>643581593</v>
          </cell>
          <cell r="E951">
            <v>643581593</v>
          </cell>
          <cell r="F951">
            <v>643581593</v>
          </cell>
          <cell r="G951">
            <v>643581593</v>
          </cell>
          <cell r="H951">
            <v>643581593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86483054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6898268000</v>
          </cell>
          <cell r="E956">
            <v>9446810261</v>
          </cell>
          <cell r="F956">
            <v>6648266261</v>
          </cell>
          <cell r="G956">
            <v>6898268000</v>
          </cell>
          <cell r="H956">
            <v>9446810261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800808309</v>
          </cell>
          <cell r="E961">
            <v>836355085.00999999</v>
          </cell>
          <cell r="F961">
            <v>832555496.52999997</v>
          </cell>
          <cell r="G961">
            <v>800808309</v>
          </cell>
          <cell r="H961">
            <v>836355085.00999999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4128996928.3200002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4230418500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101421571.68000001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68650049399.059998</v>
          </cell>
          <cell r="E1001">
            <v>38416904993.82</v>
          </cell>
          <cell r="F1001">
            <v>65703784394.870003</v>
          </cell>
          <cell r="G1001">
            <v>68650049399.059998</v>
          </cell>
          <cell r="H1001">
            <v>38416904993.82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40489269972.349998</v>
          </cell>
          <cell r="E1003">
            <v>6580566882.9799995</v>
          </cell>
          <cell r="F1003">
            <v>36166023073.919998</v>
          </cell>
          <cell r="G1003">
            <v>40489269972.349998</v>
          </cell>
          <cell r="H1003">
            <v>6580566882.9799995</v>
          </cell>
        </row>
        <row r="1004">
          <cell r="B1004">
            <v>191100</v>
          </cell>
          <cell r="C1004" t="str">
            <v>ACTIVOS INTANGIBLES</v>
          </cell>
          <cell r="D1004">
            <v>12796957018.65</v>
          </cell>
          <cell r="E1004">
            <v>11488059547.360001</v>
          </cell>
          <cell r="F1004">
            <v>10011589148.700001</v>
          </cell>
          <cell r="G1004">
            <v>12796957018.65</v>
          </cell>
          <cell r="H1004">
            <v>11488059547.360001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362351500</v>
          </cell>
          <cell r="E1009">
            <v>362351500</v>
          </cell>
          <cell r="F1009">
            <v>362351500</v>
          </cell>
          <cell r="G1009">
            <v>362351500</v>
          </cell>
          <cell r="H1009">
            <v>362351500</v>
          </cell>
        </row>
        <row r="1010">
          <cell r="B1010">
            <v>191130</v>
          </cell>
          <cell r="C1010" t="str">
            <v xml:space="preserve">LICENCIAS </v>
          </cell>
          <cell r="D1010">
            <v>9521270523.1000004</v>
          </cell>
          <cell r="E1010">
            <v>7098978507.1899996</v>
          </cell>
          <cell r="F1010">
            <v>6046981872.6000004</v>
          </cell>
          <cell r="G1010">
            <v>9521270523.1000004</v>
          </cell>
          <cell r="H1010">
            <v>7098978507.1899996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18322939101.139999</v>
          </cell>
          <cell r="E1011">
            <v>18014770450.830002</v>
          </cell>
          <cell r="F1011">
            <v>16076406053.530001</v>
          </cell>
          <cell r="G1011">
            <v>18322939101.139999</v>
          </cell>
          <cell r="H1011">
            <v>18014770450.830002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15047252605.59</v>
          </cell>
          <cell r="E1017">
            <v>13625689410.66</v>
          </cell>
          <cell r="F1017">
            <v>12111798777.43</v>
          </cell>
          <cell r="G1017">
            <v>15047252605.59</v>
          </cell>
          <cell r="H1017">
            <v>13625689410.66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362351500</v>
          </cell>
          <cell r="E1018">
            <v>362351500</v>
          </cell>
          <cell r="F1018">
            <v>362351500</v>
          </cell>
          <cell r="G1018">
            <v>362351500</v>
          </cell>
          <cell r="H1018">
            <v>362351500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8244192209.9799995</v>
          </cell>
          <cell r="E1024">
            <v>1463960821.6199999</v>
          </cell>
          <cell r="F1024">
            <v>1323747510.6800001</v>
          </cell>
          <cell r="G1024">
            <v>8244192209.9799995</v>
          </cell>
          <cell r="H1024">
            <v>1463960821.6199999</v>
          </cell>
        </row>
        <row r="1025">
          <cell r="B1025">
            <v>192505</v>
          </cell>
          <cell r="C1025" t="str">
            <v xml:space="preserve">SEGUROS </v>
          </cell>
          <cell r="D1025">
            <v>561880919.42999995</v>
          </cell>
          <cell r="E1025">
            <v>681052011.77999997</v>
          </cell>
          <cell r="F1025">
            <v>574758437.63</v>
          </cell>
          <cell r="G1025">
            <v>561880919.42999995</v>
          </cell>
          <cell r="H1025">
            <v>681052011.77999997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7682311290.5500002</v>
          </cell>
          <cell r="E1029">
            <v>782908809.84000003</v>
          </cell>
          <cell r="F1029">
            <v>748989073.04999995</v>
          </cell>
          <cell r="G1029">
            <v>7682311290.5500002</v>
          </cell>
          <cell r="H1029">
            <v>782908809.84000003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0</v>
          </cell>
          <cell r="E1030">
            <v>0</v>
          </cell>
          <cell r="F1030">
            <v>69805066.620000005</v>
          </cell>
          <cell r="G1030">
            <v>0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14640451.640000001</v>
          </cell>
          <cell r="E1040">
            <v>54622309.609999999</v>
          </cell>
          <cell r="F1040">
            <v>35587812.689999998</v>
          </cell>
          <cell r="G1040">
            <v>14640451.640000001</v>
          </cell>
          <cell r="H1040">
            <v>54622309.609999999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7071773413.1899996</v>
          </cell>
          <cell r="E1048">
            <v>18796479099</v>
          </cell>
          <cell r="F1048">
            <v>18063815449.009998</v>
          </cell>
          <cell r="G1048">
            <v>7071773413.1899996</v>
          </cell>
          <cell r="H1048">
            <v>18796479099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7071773413.1899996</v>
          </cell>
          <cell r="E1052">
            <v>18796479099</v>
          </cell>
          <cell r="F1052">
            <v>18063815449.009998</v>
          </cell>
          <cell r="G1052">
            <v>7071773413.1899996</v>
          </cell>
          <cell r="H1052">
            <v>18796479099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7518101367910.2402</v>
          </cell>
          <cell r="E1055">
            <v>5906446228684.79</v>
          </cell>
          <cell r="F1055">
            <v>6083319791700.5498</v>
          </cell>
          <cell r="G1055">
            <v>7518101367910.2402</v>
          </cell>
          <cell r="H1055">
            <v>5906446228684.79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3838109399307.0298</v>
          </cell>
          <cell r="E1056">
            <v>3515733485977.8198</v>
          </cell>
          <cell r="F1056">
            <v>3790529043523.9199</v>
          </cell>
          <cell r="G1056">
            <v>3838109399307.0298</v>
          </cell>
          <cell r="H1056">
            <v>3515733485977.8198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2236435835230.3599</v>
          </cell>
          <cell r="E1066">
            <v>2739068092782.21</v>
          </cell>
          <cell r="F1066">
            <v>3188806649579.54</v>
          </cell>
          <cell r="G1066">
            <v>2236435835230.3599</v>
          </cell>
          <cell r="H1066">
            <v>2739068092782.21</v>
          </cell>
        </row>
        <row r="1067">
          <cell r="B1067">
            <v>210705</v>
          </cell>
          <cell r="C1067" t="str">
            <v>EMITIDOS MENOS DE 6 MESES</v>
          </cell>
          <cell r="D1067">
            <v>143042777478.10001</v>
          </cell>
          <cell r="E1067">
            <v>22902824909</v>
          </cell>
          <cell r="F1067">
            <v>31785774261</v>
          </cell>
          <cell r="G1067">
            <v>143042777478.10001</v>
          </cell>
          <cell r="H1067">
            <v>22902824909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165123865984.54001</v>
          </cell>
          <cell r="E1068">
            <v>152450869638</v>
          </cell>
          <cell r="F1068">
            <v>666385482505.53003</v>
          </cell>
          <cell r="G1068">
            <v>165123865984.54001</v>
          </cell>
          <cell r="H1068">
            <v>152450869638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202408765537</v>
          </cell>
          <cell r="E1069">
            <v>297837817206.03998</v>
          </cell>
          <cell r="F1069">
            <v>113816466404</v>
          </cell>
          <cell r="G1069">
            <v>202408765537</v>
          </cell>
          <cell r="H1069">
            <v>297837817206.03998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1725860426230.72</v>
          </cell>
          <cell r="E1070">
            <v>2265876581029.1699</v>
          </cell>
          <cell r="F1070">
            <v>2376818926409.0098</v>
          </cell>
          <cell r="G1070">
            <v>1725860426230.72</v>
          </cell>
          <cell r="H1070">
            <v>2265876581029.1699</v>
          </cell>
        </row>
        <row r="1071">
          <cell r="B1071">
            <v>210800</v>
          </cell>
          <cell r="C1071" t="str">
            <v>DEPÓSITOS DE AHORRO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81599340975.630005</v>
          </cell>
          <cell r="E1105">
            <v>71840242731.830002</v>
          </cell>
          <cell r="F1105">
            <v>2405817914.2199998</v>
          </cell>
          <cell r="G1105">
            <v>81599340975.630005</v>
          </cell>
          <cell r="H1105">
            <v>71840242731.830002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81599340975.630005</v>
          </cell>
          <cell r="E1108">
            <v>71840242731.830002</v>
          </cell>
          <cell r="F1108">
            <v>2405817914.2199998</v>
          </cell>
          <cell r="G1108">
            <v>81599340975.630005</v>
          </cell>
          <cell r="H1108">
            <v>71840242731.830002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0</v>
          </cell>
          <cell r="E1138">
            <v>0</v>
          </cell>
          <cell r="F1138">
            <v>22017443666.689999</v>
          </cell>
          <cell r="G1138">
            <v>0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0</v>
          </cell>
          <cell r="E1139">
            <v>0</v>
          </cell>
          <cell r="F1139">
            <v>10007926666.68</v>
          </cell>
          <cell r="G1139">
            <v>0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12009517000.01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12202706136.92</v>
          </cell>
          <cell r="E1159">
            <v>0</v>
          </cell>
          <cell r="F1159">
            <v>73848804054.660004</v>
          </cell>
          <cell r="G1159">
            <v>12202706136.92</v>
          </cell>
          <cell r="H1159">
            <v>0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12202706136.92</v>
          </cell>
          <cell r="E1160">
            <v>0</v>
          </cell>
          <cell r="F1160">
            <v>73848804054.660004</v>
          </cell>
          <cell r="G1160">
            <v>12202706136.92</v>
          </cell>
          <cell r="H1160">
            <v>0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1507871516964.1201</v>
          </cell>
          <cell r="E1183">
            <v>704825150463.78003</v>
          </cell>
          <cell r="F1183">
            <v>503450328308.81</v>
          </cell>
          <cell r="G1183">
            <v>1507871516964.1201</v>
          </cell>
          <cell r="H1183">
            <v>704825150463.78003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1507871516964.1201</v>
          </cell>
          <cell r="E1189">
            <v>704825150463.78003</v>
          </cell>
          <cell r="F1189">
            <v>503450328308.81</v>
          </cell>
          <cell r="G1189">
            <v>1507871516964.1201</v>
          </cell>
          <cell r="H1189">
            <v>704825150463.78003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83938412009</v>
          </cell>
          <cell r="E1227">
            <v>27638244428</v>
          </cell>
          <cell r="F1227">
            <v>22550950017</v>
          </cell>
          <cell r="G1227">
            <v>83938412009</v>
          </cell>
          <cell r="H1227">
            <v>27638244428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83932982009</v>
          </cell>
          <cell r="E1228">
            <v>27638244428</v>
          </cell>
          <cell r="F1228">
            <v>22550950017</v>
          </cell>
          <cell r="G1228">
            <v>83932982009</v>
          </cell>
          <cell r="H1228">
            <v>27638244428</v>
          </cell>
        </row>
        <row r="1229">
          <cell r="B1229">
            <v>220505</v>
          </cell>
          <cell r="C1229" t="str">
            <v>DE MONEDAS (PESO/DÓLAR)</v>
          </cell>
          <cell r="D1229">
            <v>83932982009</v>
          </cell>
          <cell r="E1229">
            <v>27638244428</v>
          </cell>
          <cell r="F1229">
            <v>22550950017</v>
          </cell>
          <cell r="G1229">
            <v>83932982009</v>
          </cell>
          <cell r="H1229">
            <v>27638244428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5430000</v>
          </cell>
          <cell r="E1306">
            <v>0</v>
          </cell>
          <cell r="F1306">
            <v>0</v>
          </cell>
          <cell r="G1306">
            <v>5430000</v>
          </cell>
          <cell r="H1306">
            <v>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19498500000</v>
          </cell>
          <cell r="E1307">
            <v>0</v>
          </cell>
          <cell r="F1307">
            <v>0</v>
          </cell>
          <cell r="G1307">
            <v>19498500000</v>
          </cell>
          <cell r="H1307">
            <v>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19503930000</v>
          </cell>
          <cell r="E1312">
            <v>0</v>
          </cell>
          <cell r="F1312">
            <v>0</v>
          </cell>
          <cell r="G1312">
            <v>19503930000</v>
          </cell>
          <cell r="H1312">
            <v>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3249980438997.8398</v>
          </cell>
          <cell r="E1333">
            <v>2091379305337.1899</v>
          </cell>
          <cell r="F1333">
            <v>1983888746683.71</v>
          </cell>
          <cell r="G1333">
            <v>3249980438997.8398</v>
          </cell>
          <cell r="H1333">
            <v>2091379305337.1899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6598565230</v>
          </cell>
          <cell r="E1346">
            <v>2074906359</v>
          </cell>
          <cell r="F1346">
            <v>1128622553</v>
          </cell>
          <cell r="G1346">
            <v>6598565230</v>
          </cell>
          <cell r="H1346">
            <v>2074906359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39997895856.370003</v>
          </cell>
          <cell r="E1350">
            <v>41123559232.269997</v>
          </cell>
          <cell r="F1350">
            <v>31769342547.049999</v>
          </cell>
          <cell r="G1350">
            <v>39997895856.370003</v>
          </cell>
          <cell r="H1350">
            <v>41123559232.269997</v>
          </cell>
        </row>
        <row r="1351">
          <cell r="B1351">
            <v>243505</v>
          </cell>
          <cell r="C1351" t="str">
            <v>CRÉDITOS</v>
          </cell>
          <cell r="D1351">
            <v>38109246166</v>
          </cell>
          <cell r="E1351">
            <v>39910049675</v>
          </cell>
          <cell r="F1351">
            <v>30353169471</v>
          </cell>
          <cell r="G1351">
            <v>38109246166</v>
          </cell>
          <cell r="H1351">
            <v>39910049675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1888649690.3699999</v>
          </cell>
          <cell r="E1358">
            <v>1213509557.27</v>
          </cell>
          <cell r="F1358">
            <v>1416173076.05</v>
          </cell>
          <cell r="G1358">
            <v>1888649690.3699999</v>
          </cell>
          <cell r="H1358">
            <v>1213509557.27</v>
          </cell>
        </row>
        <row r="1359">
          <cell r="B1359">
            <v>244000</v>
          </cell>
          <cell r="C1359" t="str">
            <v>BANCOS EXTERIOR</v>
          </cell>
          <cell r="D1359">
            <v>3203383977911.4702</v>
          </cell>
          <cell r="E1359">
            <v>2048180839745.9199</v>
          </cell>
          <cell r="F1359">
            <v>1950990781583.6599</v>
          </cell>
          <cell r="G1359">
            <v>3203383977911.4702</v>
          </cell>
          <cell r="H1359">
            <v>2048180839745.9199</v>
          </cell>
        </row>
        <row r="1360">
          <cell r="B1360">
            <v>244005</v>
          </cell>
          <cell r="C1360" t="str">
            <v>CRÉDITOS</v>
          </cell>
          <cell r="D1360">
            <v>533737788581.08002</v>
          </cell>
          <cell r="E1360">
            <v>19360459873.68</v>
          </cell>
          <cell r="F1360">
            <v>225587581298.48999</v>
          </cell>
          <cell r="G1360">
            <v>533737788581.08002</v>
          </cell>
          <cell r="H1360">
            <v>19360459873.68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1353000915</v>
          </cell>
          <cell r="E1364">
            <v>274800737.60000002</v>
          </cell>
          <cell r="F1364">
            <v>38235964707.18</v>
          </cell>
          <cell r="G1364">
            <v>1353000915</v>
          </cell>
          <cell r="H1364">
            <v>274800737.60000002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131083839332.03999</v>
          </cell>
          <cell r="E1367">
            <v>136298646130.16</v>
          </cell>
          <cell r="F1367">
            <v>51574913564.790001</v>
          </cell>
          <cell r="G1367">
            <v>131083839332.03999</v>
          </cell>
          <cell r="H1367">
            <v>136298646130.16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1850078318645.1399</v>
          </cell>
          <cell r="E1369">
            <v>1458725862466.0801</v>
          </cell>
          <cell r="F1369">
            <v>1213720042651.03</v>
          </cell>
          <cell r="G1369">
            <v>1850078318645.1399</v>
          </cell>
          <cell r="H1369">
            <v>1458725862466.0801</v>
          </cell>
        </row>
        <row r="1370">
          <cell r="B1370">
            <v>244055</v>
          </cell>
          <cell r="C1370" t="str">
            <v>CORPORACIÓN ANDINA DE FOMENTO</v>
          </cell>
          <cell r="D1370">
            <v>687131030438.20996</v>
          </cell>
          <cell r="E1370">
            <v>433521070538.40002</v>
          </cell>
          <cell r="F1370">
            <v>421872279362.16998</v>
          </cell>
          <cell r="G1370">
            <v>687131030438.20996</v>
          </cell>
          <cell r="H1370">
            <v>433521070538.40002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203859604621.23999</v>
          </cell>
          <cell r="E1394">
            <v>130132820289.64</v>
          </cell>
          <cell r="F1394">
            <v>133474045737.95</v>
          </cell>
          <cell r="G1394">
            <v>203859604621.23999</v>
          </cell>
          <cell r="H1394">
            <v>130132820289.64</v>
          </cell>
        </row>
        <row r="1395">
          <cell r="B1395">
            <v>250100</v>
          </cell>
          <cell r="C1395" t="str">
            <v>COMISIONES Y HONORARIOS</v>
          </cell>
          <cell r="D1395">
            <v>375171673.57999998</v>
          </cell>
          <cell r="E1395">
            <v>315759958.51999998</v>
          </cell>
          <cell r="F1395">
            <v>319753778.51999998</v>
          </cell>
          <cell r="G1395">
            <v>375171673.57999998</v>
          </cell>
          <cell r="H1395">
            <v>315759958.51999998</v>
          </cell>
        </row>
        <row r="1396">
          <cell r="B1396">
            <v>250105</v>
          </cell>
          <cell r="C1396" t="str">
            <v>HONORARIOS</v>
          </cell>
          <cell r="D1396">
            <v>166064563.88999999</v>
          </cell>
          <cell r="E1396">
            <v>66466670</v>
          </cell>
          <cell r="F1396">
            <v>143310840</v>
          </cell>
          <cell r="G1396">
            <v>166064563.88999999</v>
          </cell>
          <cell r="H1396">
            <v>66466670</v>
          </cell>
        </row>
        <row r="1397">
          <cell r="B1397">
            <v>250110</v>
          </cell>
          <cell r="C1397" t="str">
            <v>COMISIONES</v>
          </cell>
          <cell r="D1397">
            <v>209107109.69</v>
          </cell>
          <cell r="E1397">
            <v>249293288.52000001</v>
          </cell>
          <cell r="F1397">
            <v>176442938.52000001</v>
          </cell>
          <cell r="G1397">
            <v>209107109.69</v>
          </cell>
          <cell r="H1397">
            <v>249293288.52000001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120369964</v>
          </cell>
          <cell r="E1400">
            <v>62991152</v>
          </cell>
          <cell r="F1400">
            <v>87974684</v>
          </cell>
          <cell r="G1400">
            <v>120369964</v>
          </cell>
          <cell r="H1400">
            <v>62991152</v>
          </cell>
        </row>
        <row r="1401">
          <cell r="B1401">
            <v>250205</v>
          </cell>
          <cell r="C1401" t="str">
            <v>SERVICIOS</v>
          </cell>
          <cell r="D1401">
            <v>101108304</v>
          </cell>
          <cell r="E1401">
            <v>49541152</v>
          </cell>
          <cell r="F1401">
            <v>48354000</v>
          </cell>
          <cell r="G1401">
            <v>101108304</v>
          </cell>
          <cell r="H1401">
            <v>49541152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19261660</v>
          </cell>
          <cell r="E1407">
            <v>13450000</v>
          </cell>
          <cell r="F1407">
            <v>39620684</v>
          </cell>
          <cell r="G1407">
            <v>19261660</v>
          </cell>
          <cell r="H1407">
            <v>13450000</v>
          </cell>
        </row>
        <row r="1408">
          <cell r="B1408">
            <v>250300</v>
          </cell>
          <cell r="C1408" t="str">
            <v>IMPUESTOS</v>
          </cell>
          <cell r="D1408">
            <v>30631512988.650002</v>
          </cell>
          <cell r="E1408">
            <v>15847192328.16</v>
          </cell>
          <cell r="F1408">
            <v>4008419671.27</v>
          </cell>
          <cell r="G1408">
            <v>30631512988.650002</v>
          </cell>
          <cell r="H1408">
            <v>15847192328.16</v>
          </cell>
        </row>
        <row r="1409">
          <cell r="B1409">
            <v>250305</v>
          </cell>
          <cell r="C1409" t="str">
            <v>RENTA Y COMPLEMENTARIOS</v>
          </cell>
          <cell r="D1409">
            <v>29498244487.650002</v>
          </cell>
          <cell r="E1409">
            <v>14739996823.48</v>
          </cell>
          <cell r="F1409">
            <v>2538153346.0100002</v>
          </cell>
          <cell r="G1409">
            <v>29498244487.650002</v>
          </cell>
          <cell r="H1409">
            <v>14739996823.48</v>
          </cell>
        </row>
        <row r="1410">
          <cell r="B1410">
            <v>250310</v>
          </cell>
          <cell r="C1410" t="str">
            <v>INDUSTRIA Y COMERCIO</v>
          </cell>
          <cell r="D1410">
            <v>984994015</v>
          </cell>
          <cell r="E1410">
            <v>975770307</v>
          </cell>
          <cell r="F1410">
            <v>1278921899</v>
          </cell>
          <cell r="G1410">
            <v>984994015</v>
          </cell>
          <cell r="H1410">
            <v>975770307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12328.11</v>
          </cell>
          <cell r="E1412">
            <v>0</v>
          </cell>
          <cell r="F1412">
            <v>0</v>
          </cell>
          <cell r="G1412">
            <v>12328.11</v>
          </cell>
          <cell r="H1412">
            <v>0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148262157.88999999</v>
          </cell>
          <cell r="E1416">
            <v>131425197.68000001</v>
          </cell>
          <cell r="F1416">
            <v>190864426.25999999</v>
          </cell>
          <cell r="G1416">
            <v>148262157.88999999</v>
          </cell>
          <cell r="H1416">
            <v>131425197.68000001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480000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2277511654.1199999</v>
          </cell>
          <cell r="E1418">
            <v>2288292013.1199999</v>
          </cell>
          <cell r="F1418">
            <v>2267898062.3499999</v>
          </cell>
          <cell r="G1418">
            <v>2277511654.1199999</v>
          </cell>
          <cell r="H1418">
            <v>2288292013.1199999</v>
          </cell>
        </row>
        <row r="1419">
          <cell r="B1419">
            <v>250405</v>
          </cell>
          <cell r="C1419" t="str">
            <v>DIVIDENDOS</v>
          </cell>
          <cell r="D1419">
            <v>2277511654.1199999</v>
          </cell>
          <cell r="E1419">
            <v>2288292013.1199999</v>
          </cell>
          <cell r="F1419">
            <v>2267898062.3499999</v>
          </cell>
          <cell r="G1419">
            <v>2277511654.1199999</v>
          </cell>
          <cell r="H1419">
            <v>2288292013.1199999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37412891</v>
          </cell>
          <cell r="E1422">
            <v>34477453.710000001</v>
          </cell>
          <cell r="F1422">
            <v>0</v>
          </cell>
          <cell r="G1422">
            <v>37412891</v>
          </cell>
          <cell r="H1422">
            <v>34477453.710000001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33464209</v>
          </cell>
          <cell r="E1423">
            <v>29316111</v>
          </cell>
          <cell r="F1423">
            <v>21487333</v>
          </cell>
          <cell r="G1423">
            <v>33464209</v>
          </cell>
          <cell r="H1423">
            <v>29316111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33366000</v>
          </cell>
          <cell r="E1426">
            <v>25829171</v>
          </cell>
          <cell r="F1426">
            <v>12767240</v>
          </cell>
          <cell r="G1426">
            <v>33366000</v>
          </cell>
          <cell r="H1426">
            <v>25829171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98209</v>
          </cell>
          <cell r="E1432">
            <v>3486940</v>
          </cell>
          <cell r="F1432">
            <v>8720093</v>
          </cell>
          <cell r="G1432">
            <v>98209</v>
          </cell>
          <cell r="H1432">
            <v>3486940</v>
          </cell>
        </row>
        <row r="1433">
          <cell r="B1433">
            <v>250700</v>
          </cell>
          <cell r="C1433" t="str">
            <v>PROMETIENTES COMPRADORES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6002611898.5</v>
          </cell>
          <cell r="E1442">
            <v>7929285648.4799995</v>
          </cell>
          <cell r="F1442">
            <v>9592687279.4899998</v>
          </cell>
          <cell r="G1442">
            <v>6002611898.5</v>
          </cell>
          <cell r="H1442">
            <v>7929285648.4799995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5970923906.5</v>
          </cell>
          <cell r="E1443">
            <v>7903571815.4799995</v>
          </cell>
          <cell r="F1443">
            <v>9542687279.4899998</v>
          </cell>
          <cell r="G1443">
            <v>5970923906.5</v>
          </cell>
          <cell r="H1443">
            <v>7903571815.4799995</v>
          </cell>
        </row>
        <row r="1444">
          <cell r="B1444">
            <v>251110</v>
          </cell>
          <cell r="C1444" t="str">
            <v>SERVICIOS</v>
          </cell>
          <cell r="D1444">
            <v>31687992</v>
          </cell>
          <cell r="E1444">
            <v>25713833</v>
          </cell>
          <cell r="F1444">
            <v>50000000</v>
          </cell>
          <cell r="G1444">
            <v>31687992</v>
          </cell>
          <cell r="H1444">
            <v>25713833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38715</v>
          </cell>
          <cell r="E1449">
            <v>78118434</v>
          </cell>
          <cell r="F1449">
            <v>78237153</v>
          </cell>
          <cell r="G1449">
            <v>38715</v>
          </cell>
          <cell r="H1449">
            <v>78118434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78000000</v>
          </cell>
          <cell r="F1464">
            <v>78000000</v>
          </cell>
          <cell r="G1464">
            <v>0</v>
          </cell>
          <cell r="H1464">
            <v>78000000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38715</v>
          </cell>
          <cell r="E1475">
            <v>118434</v>
          </cell>
          <cell r="F1475">
            <v>237153</v>
          </cell>
          <cell r="G1475">
            <v>38715</v>
          </cell>
          <cell r="H1475">
            <v>118434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5990759269.8400002</v>
          </cell>
          <cell r="E1496">
            <v>5600129207.0500002</v>
          </cell>
          <cell r="F1496">
            <v>5709719934.2600002</v>
          </cell>
          <cell r="G1496">
            <v>5990759269.8400002</v>
          </cell>
          <cell r="H1496">
            <v>5600129207.0500002</v>
          </cell>
        </row>
        <row r="1497">
          <cell r="B1497">
            <v>251905</v>
          </cell>
          <cell r="C1497" t="str">
            <v>RETENCIONES EN LA FUENTE</v>
          </cell>
          <cell r="D1497">
            <v>4246383582.0100002</v>
          </cell>
          <cell r="E1497">
            <v>3866174221.3400002</v>
          </cell>
          <cell r="F1497">
            <v>5473975406.5600004</v>
          </cell>
          <cell r="G1497">
            <v>4246383582.0100002</v>
          </cell>
          <cell r="H1497">
            <v>3866174221.3400002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607785</v>
          </cell>
          <cell r="E1501">
            <v>926923</v>
          </cell>
          <cell r="F1501">
            <v>636387</v>
          </cell>
          <cell r="G1501">
            <v>607785</v>
          </cell>
          <cell r="H1501">
            <v>926923</v>
          </cell>
        </row>
        <row r="1502">
          <cell r="B1502">
            <v>251930</v>
          </cell>
          <cell r="C1502" t="str">
            <v>COLPENSIONES</v>
          </cell>
          <cell r="D1502">
            <v>24143500</v>
          </cell>
          <cell r="E1502">
            <v>19162875</v>
          </cell>
          <cell r="F1502">
            <v>19288800</v>
          </cell>
          <cell r="G1502">
            <v>24143500</v>
          </cell>
          <cell r="H1502">
            <v>19162875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299533674</v>
          </cell>
          <cell r="E1503">
            <v>307870574</v>
          </cell>
          <cell r="F1503">
            <v>67806881</v>
          </cell>
          <cell r="G1503">
            <v>299533674</v>
          </cell>
          <cell r="H1503">
            <v>307870574</v>
          </cell>
        </row>
        <row r="1504">
          <cell r="B1504">
            <v>251940</v>
          </cell>
          <cell r="C1504" t="str">
            <v>FONDOS DE PENSIONES</v>
          </cell>
          <cell r="D1504">
            <v>39047700</v>
          </cell>
          <cell r="E1504">
            <v>40524128</v>
          </cell>
          <cell r="F1504">
            <v>38297380</v>
          </cell>
          <cell r="G1504">
            <v>39047700</v>
          </cell>
          <cell r="H1504">
            <v>40524128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1288405957</v>
          </cell>
          <cell r="E1505">
            <v>1224210376</v>
          </cell>
          <cell r="F1505">
            <v>25248676</v>
          </cell>
          <cell r="G1505">
            <v>1288405957</v>
          </cell>
          <cell r="H1505">
            <v>1224210376</v>
          </cell>
        </row>
        <row r="1506">
          <cell r="B1506">
            <v>251995</v>
          </cell>
          <cell r="C1506" t="str">
            <v>OTROS</v>
          </cell>
          <cell r="D1506">
            <v>92637071.829999998</v>
          </cell>
          <cell r="E1506">
            <v>141260109.71000001</v>
          </cell>
          <cell r="F1506">
            <v>84466403.700000003</v>
          </cell>
          <cell r="G1506">
            <v>92637071.829999998</v>
          </cell>
          <cell r="H1506">
            <v>141260109.71000001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976804227</v>
          </cell>
          <cell r="F1529">
            <v>976804227</v>
          </cell>
          <cell r="G1529">
            <v>0</v>
          </cell>
          <cell r="H1529">
            <v>976804227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50819.79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50819.79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126699912326</v>
          </cell>
          <cell r="E1589">
            <v>80452323414.460007</v>
          </cell>
          <cell r="F1589">
            <v>97184445715.410004</v>
          </cell>
          <cell r="G1589">
            <v>126699912326</v>
          </cell>
          <cell r="H1589">
            <v>80452323414.460007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31690839031.549999</v>
          </cell>
          <cell r="E1597">
            <v>16518130342.139999</v>
          </cell>
          <cell r="F1597">
            <v>13226567079.860001</v>
          </cell>
          <cell r="G1597">
            <v>31690839031.549999</v>
          </cell>
          <cell r="H1597">
            <v>16518130342.139999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2603995.5299999998</v>
          </cell>
          <cell r="E1599">
            <v>2603995.5299999998</v>
          </cell>
          <cell r="F1599">
            <v>482665531.52999997</v>
          </cell>
          <cell r="G1599">
            <v>2603995.5299999998</v>
          </cell>
          <cell r="H1599">
            <v>2603995.5299999998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1036588947.5700001</v>
          </cell>
          <cell r="E1605">
            <v>724156054.69000006</v>
          </cell>
          <cell r="F1605">
            <v>699721929.73000002</v>
          </cell>
          <cell r="G1605">
            <v>1036588947.5700001</v>
          </cell>
          <cell r="H1605">
            <v>724156054.69000006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2123363120.3299999</v>
          </cell>
          <cell r="E1612">
            <v>3049070420.6500001</v>
          </cell>
          <cell r="F1612">
            <v>3089607641.8899999</v>
          </cell>
          <cell r="G1612">
            <v>2123363120.3299999</v>
          </cell>
          <cell r="H1612">
            <v>3049070420.6500001</v>
          </cell>
        </row>
        <row r="1613">
          <cell r="B1613">
            <v>259095</v>
          </cell>
          <cell r="C1613" t="str">
            <v>OTRAS</v>
          </cell>
          <cell r="D1613">
            <v>28528282968.119999</v>
          </cell>
          <cell r="E1613">
            <v>12742299871.27</v>
          </cell>
          <cell r="F1613">
            <v>8954571976.7099991</v>
          </cell>
          <cell r="G1613">
            <v>28528282968.119999</v>
          </cell>
          <cell r="H1613">
            <v>12742299871.27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6935424736.7799997</v>
          </cell>
          <cell r="E1677">
            <v>6574193513.3000002</v>
          </cell>
          <cell r="F1677">
            <v>7268422502.5200005</v>
          </cell>
          <cell r="G1677">
            <v>6935424736.7799997</v>
          </cell>
          <cell r="H1677">
            <v>6574193513.3000002</v>
          </cell>
        </row>
        <row r="1678">
          <cell r="B1678">
            <v>270500</v>
          </cell>
          <cell r="C1678" t="str">
            <v>NOMINA POR PAGAR</v>
          </cell>
          <cell r="D1678">
            <v>648942171.64999998</v>
          </cell>
          <cell r="E1678">
            <v>554158398</v>
          </cell>
          <cell r="F1678">
            <v>692319025</v>
          </cell>
          <cell r="G1678">
            <v>648942171.64999998</v>
          </cell>
          <cell r="H1678">
            <v>554158398</v>
          </cell>
        </row>
        <row r="1679">
          <cell r="B1679">
            <v>271000</v>
          </cell>
          <cell r="C1679" t="str">
            <v>CESANTÍAS</v>
          </cell>
          <cell r="D1679">
            <v>1421226893</v>
          </cell>
          <cell r="E1679">
            <v>1385711421.4100001</v>
          </cell>
          <cell r="F1679">
            <v>1500452355.4100001</v>
          </cell>
          <cell r="G1679">
            <v>1421226893</v>
          </cell>
          <cell r="H1679">
            <v>1385711421.4100001</v>
          </cell>
        </row>
        <row r="1680">
          <cell r="B1680">
            <v>271500</v>
          </cell>
          <cell r="C1680" t="str">
            <v>INTERESES SOBRE CESANTÍAS</v>
          </cell>
          <cell r="D1680">
            <v>166116309</v>
          </cell>
          <cell r="E1680">
            <v>160598180</v>
          </cell>
          <cell r="F1680">
            <v>173507181</v>
          </cell>
          <cell r="G1680">
            <v>166116309</v>
          </cell>
          <cell r="H1680">
            <v>160598180</v>
          </cell>
        </row>
        <row r="1681">
          <cell r="B1681">
            <v>272000</v>
          </cell>
          <cell r="C1681" t="str">
            <v>VACACIONES</v>
          </cell>
          <cell r="D1681">
            <v>4056071232</v>
          </cell>
          <cell r="E1681">
            <v>3836611469.5999999</v>
          </cell>
          <cell r="F1681">
            <v>4341265942.3999996</v>
          </cell>
          <cell r="G1681">
            <v>4056071232</v>
          </cell>
          <cell r="H1681">
            <v>3836611469.5999999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318839220.89999998</v>
          </cell>
          <cell r="E1683">
            <v>330358074.29000002</v>
          </cell>
          <cell r="F1683">
            <v>280891933.70999998</v>
          </cell>
          <cell r="G1683">
            <v>318839220.89999998</v>
          </cell>
          <cell r="H1683">
            <v>330358074.29000002</v>
          </cell>
        </row>
        <row r="1684">
          <cell r="B1684">
            <v>273500</v>
          </cell>
          <cell r="C1684" t="str">
            <v>BONIFICACIONES</v>
          </cell>
          <cell r="D1684">
            <v>42511897</v>
          </cell>
          <cell r="E1684">
            <v>44047744</v>
          </cell>
          <cell r="F1684">
            <v>37452254</v>
          </cell>
          <cell r="G1684">
            <v>42511897</v>
          </cell>
          <cell r="H1684">
            <v>44047744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0</v>
          </cell>
          <cell r="E1686">
            <v>26089500</v>
          </cell>
          <cell r="F1686">
            <v>0</v>
          </cell>
          <cell r="G1686">
            <v>0</v>
          </cell>
          <cell r="H1686">
            <v>26089500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281717013.23000002</v>
          </cell>
          <cell r="E1694">
            <v>236618726</v>
          </cell>
          <cell r="F1694">
            <v>242533811</v>
          </cell>
          <cell r="G1694">
            <v>281717013.23000002</v>
          </cell>
          <cell r="H1694">
            <v>236618726</v>
          </cell>
        </row>
        <row r="1695">
          <cell r="B1695">
            <v>280000</v>
          </cell>
          <cell r="C1695" t="str">
            <v>PROVISIONES</v>
          </cell>
          <cell r="D1695">
            <v>844384250.16999996</v>
          </cell>
          <cell r="E1695">
            <v>1249938001.5599999</v>
          </cell>
          <cell r="F1695">
            <v>2160292132.29</v>
          </cell>
          <cell r="G1695">
            <v>844384250.16999996</v>
          </cell>
          <cell r="H1695">
            <v>1249938001.5599999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323751178.26999998</v>
          </cell>
          <cell r="E1733">
            <v>788297751.90999997</v>
          </cell>
          <cell r="F1733">
            <v>725450797.21000004</v>
          </cell>
          <cell r="G1733">
            <v>323751178.26999998</v>
          </cell>
          <cell r="H1733">
            <v>788297751.90999997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323751178.26999998</v>
          </cell>
          <cell r="E1737">
            <v>788297751.90999997</v>
          </cell>
          <cell r="F1737">
            <v>725450797.21000004</v>
          </cell>
          <cell r="G1737">
            <v>323751178.26999998</v>
          </cell>
          <cell r="H1737">
            <v>788297751.90999997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520633071.89999998</v>
          </cell>
          <cell r="E1746">
            <v>244693323.56</v>
          </cell>
          <cell r="F1746">
            <v>949185351.48000002</v>
          </cell>
          <cell r="G1746">
            <v>520633071.89999998</v>
          </cell>
          <cell r="H1746">
            <v>244693323.56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216946926.09</v>
          </cell>
          <cell r="F1762">
            <v>485655983.60000002</v>
          </cell>
          <cell r="G1762">
            <v>0</v>
          </cell>
          <cell r="H1762">
            <v>216946926.09</v>
          </cell>
        </row>
        <row r="1763">
          <cell r="B1763">
            <v>290000</v>
          </cell>
          <cell r="C1763" t="str">
            <v>OTROS PASIVOS</v>
          </cell>
          <cell r="D1763">
            <v>134433703988.17999</v>
          </cell>
          <cell r="E1763">
            <v>133738241137.28</v>
          </cell>
          <cell r="F1763">
            <v>143448291103.16</v>
          </cell>
          <cell r="G1763">
            <v>134433703988.17999</v>
          </cell>
          <cell r="H1763">
            <v>133738241137.28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92942035616.089996</v>
          </cell>
          <cell r="E1765">
            <v>84675332285.300003</v>
          </cell>
          <cell r="F1765">
            <v>94969876054.800003</v>
          </cell>
          <cell r="G1765">
            <v>92942035616.089996</v>
          </cell>
          <cell r="H1765">
            <v>84675332285.300003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104259413.03</v>
          </cell>
          <cell r="E1767">
            <v>1118675330.03</v>
          </cell>
          <cell r="F1767">
            <v>101694595</v>
          </cell>
          <cell r="G1767">
            <v>104259413.03</v>
          </cell>
          <cell r="H1767">
            <v>1118675330.03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92837776203.059998</v>
          </cell>
          <cell r="E1775">
            <v>83556656955.270004</v>
          </cell>
          <cell r="F1775">
            <v>94868181459.800003</v>
          </cell>
          <cell r="G1775">
            <v>92837776203.059998</v>
          </cell>
          <cell r="H1775">
            <v>83556656955.270004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2602306267.9499998</v>
          </cell>
          <cell r="E1776">
            <v>1252938225.1400001</v>
          </cell>
          <cell r="F1776">
            <v>775379138.42999995</v>
          </cell>
          <cell r="G1776">
            <v>2602306267.9499998</v>
          </cell>
          <cell r="H1776">
            <v>1252938225.1400001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0</v>
          </cell>
          <cell r="E1779">
            <v>0</v>
          </cell>
          <cell r="F1779">
            <v>69805066.620000005</v>
          </cell>
          <cell r="G1779">
            <v>0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270327807.12</v>
          </cell>
          <cell r="E1803">
            <v>316051436</v>
          </cell>
          <cell r="F1803">
            <v>29507730</v>
          </cell>
          <cell r="G1803">
            <v>270327807.12</v>
          </cell>
          <cell r="H1803">
            <v>316051436</v>
          </cell>
        </row>
        <row r="1804">
          <cell r="B1804">
            <v>294095</v>
          </cell>
          <cell r="C1804" t="str">
            <v>OTROS</v>
          </cell>
          <cell r="D1804">
            <v>270327807.12</v>
          </cell>
          <cell r="E1804">
            <v>316051436</v>
          </cell>
          <cell r="F1804">
            <v>29507730</v>
          </cell>
          <cell r="G1804">
            <v>270327807.12</v>
          </cell>
          <cell r="H1804">
            <v>316051436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38619034297.019997</v>
          </cell>
          <cell r="E1811">
            <v>47493919190.839996</v>
          </cell>
          <cell r="F1811">
            <v>47603723113.309998</v>
          </cell>
          <cell r="G1811">
            <v>38619034297.019997</v>
          </cell>
          <cell r="H1811">
            <v>47493919190.839996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1544506554.1300001</v>
          </cell>
          <cell r="E1812">
            <v>2290819116.5300002</v>
          </cell>
          <cell r="F1812">
            <v>2939213127.8200002</v>
          </cell>
          <cell r="G1812">
            <v>1544506554.1300001</v>
          </cell>
          <cell r="H1812">
            <v>2290819116.5300002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63852931</v>
          </cell>
          <cell r="E1819">
            <v>30223231.600000001</v>
          </cell>
          <cell r="F1819">
            <v>200840087.86000001</v>
          </cell>
          <cell r="G1819">
            <v>63852931</v>
          </cell>
          <cell r="H1819">
            <v>30223231.600000001</v>
          </cell>
        </row>
        <row r="1820">
          <cell r="B1820">
            <v>299095</v>
          </cell>
          <cell r="C1820" t="str">
            <v>OTROS</v>
          </cell>
          <cell r="D1820">
            <v>37010674811.889999</v>
          </cell>
          <cell r="E1820">
            <v>45172876842.709999</v>
          </cell>
          <cell r="F1820">
            <v>44463669897.629997</v>
          </cell>
          <cell r="G1820">
            <v>37010674811.889999</v>
          </cell>
          <cell r="H1820">
            <v>45172876842.709999</v>
          </cell>
        </row>
        <row r="1821">
          <cell r="B1821">
            <v>300000</v>
          </cell>
          <cell r="C1821" t="str">
            <v>PATRIMONIO</v>
          </cell>
          <cell r="D1821">
            <v>1650062473457.3999</v>
          </cell>
          <cell r="E1821">
            <v>1662385134924.1899</v>
          </cell>
          <cell r="F1821">
            <v>1622859650241.8</v>
          </cell>
          <cell r="G1821">
            <v>1650062473457.3999</v>
          </cell>
          <cell r="H1821">
            <v>1662385134924.1899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242330294061.42999</v>
          </cell>
          <cell r="E1839">
            <v>238893948824.03</v>
          </cell>
          <cell r="F1839">
            <v>225480102659.28</v>
          </cell>
          <cell r="G1839">
            <v>242330294061.42999</v>
          </cell>
          <cell r="H1839">
            <v>238893948824.03</v>
          </cell>
        </row>
        <row r="1840">
          <cell r="B1840">
            <v>320500</v>
          </cell>
          <cell r="C1840" t="str">
            <v>RESERVA LEGAL</v>
          </cell>
          <cell r="D1840">
            <v>157984351277.79999</v>
          </cell>
          <cell r="E1840">
            <v>149103832199.44</v>
          </cell>
          <cell r="F1840">
            <v>138296494654.26001</v>
          </cell>
          <cell r="G1840">
            <v>157984351277.79999</v>
          </cell>
          <cell r="H1840">
            <v>149103832199.44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157984351277.79999</v>
          </cell>
          <cell r="E1841">
            <v>149103832199.44</v>
          </cell>
          <cell r="F1841">
            <v>138296494654.26001</v>
          </cell>
          <cell r="G1841">
            <v>157984351277.79999</v>
          </cell>
          <cell r="H1841">
            <v>149103832199.44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34999252852.459999</v>
          </cell>
          <cell r="E1851">
            <v>40443426693.419998</v>
          </cell>
          <cell r="F1851">
            <v>37836918073.849998</v>
          </cell>
          <cell r="G1851">
            <v>34999252852.459999</v>
          </cell>
          <cell r="H1851">
            <v>40443426693.419998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3498143901.52</v>
          </cell>
          <cell r="E1854">
            <v>3498143901.52</v>
          </cell>
          <cell r="F1854">
            <v>3462174541.2600002</v>
          </cell>
          <cell r="G1854">
            <v>3498143901.52</v>
          </cell>
          <cell r="H1854">
            <v>3498143901.52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26574497525.470001</v>
          </cell>
          <cell r="F1856">
            <v>24003958284.009998</v>
          </cell>
          <cell r="G1856">
            <v>0</v>
          </cell>
          <cell r="H1856">
            <v>26574497525.470001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31501108950.939999</v>
          </cell>
          <cell r="E1862">
            <v>10370785266.43</v>
          </cell>
          <cell r="F1862">
            <v>10370785248.58</v>
          </cell>
          <cell r="G1862">
            <v>31501108950.939999</v>
          </cell>
          <cell r="H1862">
            <v>10370785266.43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261929545964.79999</v>
          </cell>
          <cell r="E1957">
            <v>284262395175.15002</v>
          </cell>
          <cell r="F1957">
            <v>274380766290.89999</v>
          </cell>
          <cell r="G1957">
            <v>261929545964.79999</v>
          </cell>
          <cell r="H1957">
            <v>284262395175.15002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253794789965.79001</v>
          </cell>
          <cell r="E1964">
            <v>284262395175.15002</v>
          </cell>
          <cell r="F1964">
            <v>274380766290.89999</v>
          </cell>
          <cell r="G1964">
            <v>253794789965.79001</v>
          </cell>
          <cell r="H1964">
            <v>284262395175.15002</v>
          </cell>
        </row>
        <row r="1965">
          <cell r="B1965">
            <v>381505</v>
          </cell>
          <cell r="C1965" t="str">
            <v>REVALORIZACIÓN ACTIVOS</v>
          </cell>
          <cell r="D1965">
            <v>47691081755.190002</v>
          </cell>
          <cell r="E1965">
            <v>48597684587.699997</v>
          </cell>
          <cell r="F1965">
            <v>38972738289.489998</v>
          </cell>
          <cell r="G1965">
            <v>47691081755.190002</v>
          </cell>
          <cell r="H1965">
            <v>48597684587.699997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9672054748.1200008</v>
          </cell>
          <cell r="E1966">
            <v>38630054635.339996</v>
          </cell>
          <cell r="F1966">
            <v>39893600423.519997</v>
          </cell>
          <cell r="G1966">
            <v>9672054748.1200008</v>
          </cell>
          <cell r="H1966">
            <v>38630054635.339996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-4300542245.1499996</v>
          </cell>
          <cell r="E1969">
            <v>-201328605.15000001</v>
          </cell>
          <cell r="F1969">
            <v>0</v>
          </cell>
          <cell r="G1969">
            <v>-4300542245.1499996</v>
          </cell>
          <cell r="H1969">
            <v>-201328605.15000001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25668571534.73</v>
          </cell>
          <cell r="E1975">
            <v>26777313893.599998</v>
          </cell>
          <cell r="F1975">
            <v>15496985021.120001</v>
          </cell>
          <cell r="G1975">
            <v>25668571534.73</v>
          </cell>
          <cell r="H1975">
            <v>26777313893.599998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201541280300.01999</v>
          </cell>
          <cell r="E1976">
            <v>192404083190.78</v>
          </cell>
          <cell r="F1976">
            <v>205671691083.89001</v>
          </cell>
          <cell r="G1976">
            <v>201541280300.01999</v>
          </cell>
          <cell r="H1976">
            <v>192404083190.78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-26477656127.119999</v>
          </cell>
          <cell r="E1978">
            <v>-21945412527.119999</v>
          </cell>
          <cell r="F1978">
            <v>-25654248527.119999</v>
          </cell>
          <cell r="G1978">
            <v>-26477656127.119999</v>
          </cell>
          <cell r="H1978">
            <v>-21945412527.119999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8134755999.0100002</v>
          </cell>
          <cell r="E1979">
            <v>0</v>
          </cell>
          <cell r="F1979">
            <v>0</v>
          </cell>
          <cell r="G1979">
            <v>8134755999.0100002</v>
          </cell>
          <cell r="H1979">
            <v>0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83245761431.169998</v>
          </cell>
          <cell r="E1987">
            <v>76671918925.009995</v>
          </cell>
          <cell r="F1987">
            <v>60441909291.620003</v>
          </cell>
          <cell r="G1987">
            <v>83245761431.169998</v>
          </cell>
          <cell r="H1987">
            <v>76671918925.009995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52047964272.82</v>
          </cell>
          <cell r="E1988">
            <v>17847594126.57</v>
          </cell>
          <cell r="F1988">
            <v>10253228793.48</v>
          </cell>
          <cell r="G1988">
            <v>52047964272.82</v>
          </cell>
          <cell r="H1988">
            <v>17847594126.57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59106629810.970001</v>
          </cell>
          <cell r="E1989">
            <v>55092231990.900002</v>
          </cell>
          <cell r="F1989">
            <v>55092231990.900002</v>
          </cell>
          <cell r="G1989">
            <v>59106629810.970001</v>
          </cell>
          <cell r="H1989">
            <v>55092231990.900002</v>
          </cell>
        </row>
        <row r="1990">
          <cell r="B1990">
            <v>391500</v>
          </cell>
          <cell r="C1990" t="str">
            <v>GANANCIA DEL EJERCICIO</v>
          </cell>
          <cell r="D1990">
            <v>90304426969.320007</v>
          </cell>
          <cell r="E1990">
            <v>113916556789.34</v>
          </cell>
          <cell r="F1990">
            <v>105280912489.03999</v>
          </cell>
          <cell r="G1990">
            <v>90304426969.320007</v>
          </cell>
          <cell r="H1990">
            <v>113916556789.34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2456049156576.7002</v>
          </cell>
          <cell r="E1996">
            <v>1528375064483.9199</v>
          </cell>
          <cell r="F1996">
            <v>2556973661523.25</v>
          </cell>
          <cell r="G1996">
            <v>2456049156576.7002</v>
          </cell>
          <cell r="H1996">
            <v>1528375064483.9199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2456049156576.7002</v>
          </cell>
          <cell r="E1997">
            <v>1528375064483.9199</v>
          </cell>
          <cell r="F1997">
            <v>2556973661523.25</v>
          </cell>
          <cell r="G1997">
            <v>2456049156576.7002</v>
          </cell>
          <cell r="H1997">
            <v>1528375064483.9199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419861822607.42999</v>
          </cell>
          <cell r="E2019">
            <v>432931222982.22998</v>
          </cell>
          <cell r="F2019">
            <v>465610732797.45001</v>
          </cell>
          <cell r="G2019">
            <v>419861822607.42999</v>
          </cell>
          <cell r="H2019">
            <v>432931222982.22998</v>
          </cell>
        </row>
        <row r="2020">
          <cell r="B2020">
            <v>410202</v>
          </cell>
          <cell r="C2020" t="str">
            <v>CRÉDITOS COMERCIALES</v>
          </cell>
          <cell r="D2020">
            <v>393718541606.40997</v>
          </cell>
          <cell r="E2020">
            <v>422462509136.88</v>
          </cell>
          <cell r="F2020">
            <v>444370380885.66998</v>
          </cell>
          <cell r="G2020">
            <v>393718541606.40997</v>
          </cell>
          <cell r="H2020">
            <v>422462509136.88</v>
          </cell>
        </row>
        <row r="2021">
          <cell r="B2021">
            <v>410204</v>
          </cell>
          <cell r="C2021" t="str">
            <v>CRÉDITOS DE CONSUMO</v>
          </cell>
          <cell r="D2021">
            <v>123664444.84</v>
          </cell>
          <cell r="E2021">
            <v>130178514.76000001</v>
          </cell>
          <cell r="F2021">
            <v>137348550.50999999</v>
          </cell>
          <cell r="G2021">
            <v>123664444.84</v>
          </cell>
          <cell r="H2021">
            <v>130178514.76000001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527292933.67000002</v>
          </cell>
          <cell r="E2024">
            <v>425763505.23000002</v>
          </cell>
          <cell r="F2024">
            <v>743258381.80999994</v>
          </cell>
          <cell r="G2024">
            <v>527292933.67000002</v>
          </cell>
          <cell r="H2024">
            <v>425763505.23000002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1359402031</v>
          </cell>
          <cell r="E2028">
            <v>1090618723</v>
          </cell>
          <cell r="F2028">
            <v>32474108</v>
          </cell>
          <cell r="G2028">
            <v>1359402031</v>
          </cell>
          <cell r="H2028">
            <v>1090618723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3430234904.8899999</v>
          </cell>
          <cell r="E2030">
            <v>4775126770.0299997</v>
          </cell>
          <cell r="F2030">
            <v>5769259491.9399996</v>
          </cell>
          <cell r="G2030">
            <v>3430234904.8899999</v>
          </cell>
          <cell r="H2030">
            <v>4775126770.0299997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3164182.46</v>
          </cell>
          <cell r="E2037">
            <v>692312.81</v>
          </cell>
          <cell r="F2037">
            <v>460949.73</v>
          </cell>
          <cell r="G2037">
            <v>3164182.46</v>
          </cell>
          <cell r="H2037">
            <v>692312.81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2659821.4500000002</v>
          </cell>
          <cell r="E2038">
            <v>1076789.6200000001</v>
          </cell>
          <cell r="F2038">
            <v>1052104.99</v>
          </cell>
          <cell r="G2038">
            <v>2659821.4500000002</v>
          </cell>
          <cell r="H2038">
            <v>1076789.6200000001</v>
          </cell>
        </row>
        <row r="2039">
          <cell r="B2039">
            <v>410242</v>
          </cell>
          <cell r="C2039" t="str">
            <v>MORATORIOS CARTERA COMERCIAL</v>
          </cell>
          <cell r="D2039">
            <v>15713119262.99</v>
          </cell>
          <cell r="E2039">
            <v>775557991.13999999</v>
          </cell>
          <cell r="F2039">
            <v>802481540.99000001</v>
          </cell>
          <cell r="G2039">
            <v>15713119262.99</v>
          </cell>
          <cell r="H2039">
            <v>775557991.13999999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4983743419.7200003</v>
          </cell>
          <cell r="E2044">
            <v>3269699238.7600002</v>
          </cell>
          <cell r="F2044">
            <v>13754016783.809999</v>
          </cell>
          <cell r="G2044">
            <v>4983743419.7200003</v>
          </cell>
          <cell r="H2044">
            <v>3269699238.7600002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8871242033.9799995</v>
          </cell>
          <cell r="E2045">
            <v>12104603836.040001</v>
          </cell>
          <cell r="F2045">
            <v>11803172177.5</v>
          </cell>
          <cell r="G2045">
            <v>8871242033.9799995</v>
          </cell>
          <cell r="H2045">
            <v>12104603836.040001</v>
          </cell>
        </row>
        <row r="2046">
          <cell r="B2046">
            <v>410305</v>
          </cell>
          <cell r="C2046" t="str">
            <v>DEPÓSITOS A LA VISTA</v>
          </cell>
          <cell r="D2046">
            <v>3661872482.2800002</v>
          </cell>
          <cell r="E2046">
            <v>6773908558.7399998</v>
          </cell>
          <cell r="F2046">
            <v>5594380087.0500002</v>
          </cell>
          <cell r="G2046">
            <v>3661872482.2800002</v>
          </cell>
          <cell r="H2046">
            <v>6773908558.7399998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2151203678.29</v>
          </cell>
          <cell r="E2047">
            <v>2229683190.3400002</v>
          </cell>
          <cell r="F2047">
            <v>3273873469.29</v>
          </cell>
          <cell r="G2047">
            <v>2151203678.29</v>
          </cell>
          <cell r="H2047">
            <v>2229683190.3400002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1028764287</v>
          </cell>
          <cell r="E2056">
            <v>474361464</v>
          </cell>
          <cell r="F2056">
            <v>996571002</v>
          </cell>
          <cell r="G2056">
            <v>1028764287</v>
          </cell>
          <cell r="H2056">
            <v>474361464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2029401586.4100001</v>
          </cell>
          <cell r="E2064">
            <v>2626650622.96</v>
          </cell>
          <cell r="F2064">
            <v>1938347619.1600001</v>
          </cell>
          <cell r="G2064">
            <v>2029401586.4100001</v>
          </cell>
          <cell r="H2064">
            <v>2626650622.96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70458057242.660004</v>
          </cell>
          <cell r="E2082">
            <v>143163999713.32001</v>
          </cell>
          <cell r="F2082">
            <v>162959345713.25</v>
          </cell>
          <cell r="G2082">
            <v>70458057242.660004</v>
          </cell>
          <cell r="H2082">
            <v>143163999713.32001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70458057242.660004</v>
          </cell>
          <cell r="E2083">
            <v>143163999713.32001</v>
          </cell>
          <cell r="F2083">
            <v>162959345713.25</v>
          </cell>
          <cell r="G2083">
            <v>70458057242.660004</v>
          </cell>
          <cell r="H2083">
            <v>143163999713.32001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1750297739.6199999</v>
          </cell>
          <cell r="E2084">
            <v>2227174518.71</v>
          </cell>
          <cell r="F2084">
            <v>2501996119.6100001</v>
          </cell>
          <cell r="G2084">
            <v>1750297739.6199999</v>
          </cell>
          <cell r="H2084">
            <v>2227174518.71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1750297739.6199999</v>
          </cell>
          <cell r="E2085">
            <v>2227174518.71</v>
          </cell>
          <cell r="F2085">
            <v>2501996119.6100001</v>
          </cell>
          <cell r="G2085">
            <v>1750297739.6199999</v>
          </cell>
          <cell r="H2085">
            <v>2227174518.71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219723546.31999999</v>
          </cell>
          <cell r="E2092">
            <v>274191319.20999998</v>
          </cell>
          <cell r="F2092">
            <v>221879669.58000001</v>
          </cell>
          <cell r="G2092">
            <v>219723546.31999999</v>
          </cell>
          <cell r="H2092">
            <v>274191319.20999998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219723546.31999999</v>
          </cell>
          <cell r="E2093">
            <v>274191319.20999998</v>
          </cell>
          <cell r="F2093">
            <v>221879669.58000001</v>
          </cell>
          <cell r="G2093">
            <v>219723546.31999999</v>
          </cell>
          <cell r="H2093">
            <v>274191319.20999998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24618873755.18</v>
          </cell>
          <cell r="E2126">
            <v>22489506366.849998</v>
          </cell>
          <cell r="F2126">
            <v>21596104688.689999</v>
          </cell>
          <cell r="G2126">
            <v>24618873755.18</v>
          </cell>
          <cell r="H2126">
            <v>22489506366.849998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568236890.91999996</v>
          </cell>
          <cell r="E2128">
            <v>441045040.56</v>
          </cell>
          <cell r="F2128">
            <v>530952104.31</v>
          </cell>
          <cell r="G2128">
            <v>568236890.91999996</v>
          </cell>
          <cell r="H2128">
            <v>441045040.56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101694595</v>
          </cell>
          <cell r="F2129">
            <v>121295060</v>
          </cell>
          <cell r="G2129">
            <v>0</v>
          </cell>
          <cell r="H2129">
            <v>101694595</v>
          </cell>
        </row>
        <row r="2130">
          <cell r="B2130">
            <v>411508</v>
          </cell>
          <cell r="C2130" t="str">
            <v>GARANTÍAS BANCARIAS</v>
          </cell>
          <cell r="D2130">
            <v>1051246127.61</v>
          </cell>
          <cell r="E2130">
            <v>671037472.65999997</v>
          </cell>
          <cell r="F2130">
            <v>270249051.38</v>
          </cell>
          <cell r="G2130">
            <v>1051246127.61</v>
          </cell>
          <cell r="H2130">
            <v>671037472.65999997</v>
          </cell>
        </row>
        <row r="2131">
          <cell r="B2131">
            <v>411510</v>
          </cell>
          <cell r="C2131" t="str">
            <v>SERVICIOS BANCARIOS</v>
          </cell>
          <cell r="D2131">
            <v>12461739.58</v>
          </cell>
          <cell r="E2131">
            <v>25391623.23</v>
          </cell>
          <cell r="F2131">
            <v>19721293.289999999</v>
          </cell>
          <cell r="G2131">
            <v>12461739.58</v>
          </cell>
          <cell r="H2131">
            <v>25391623.23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22747471482.84</v>
          </cell>
          <cell r="E2132">
            <v>19543875218.73</v>
          </cell>
          <cell r="F2132">
            <v>14863750535.93</v>
          </cell>
          <cell r="G2132">
            <v>22747471482.84</v>
          </cell>
          <cell r="H2132">
            <v>19543875218.73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239457514.22999999</v>
          </cell>
          <cell r="E2177">
            <v>1706462416.6700001</v>
          </cell>
          <cell r="F2177">
            <v>5790136643.7799997</v>
          </cell>
          <cell r="G2177">
            <v>239457514.22999999</v>
          </cell>
          <cell r="H2177">
            <v>1706462416.6700001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2792248557.7800002</v>
          </cell>
          <cell r="E2221">
            <v>1619172132.55</v>
          </cell>
          <cell r="F2221">
            <v>2687944516.8800001</v>
          </cell>
          <cell r="G2221">
            <v>2792248557.7800002</v>
          </cell>
          <cell r="H2221">
            <v>1619172132.55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2792248557.7800002</v>
          </cell>
          <cell r="E2223">
            <v>1619172132.55</v>
          </cell>
          <cell r="F2223">
            <v>2687944516.8800001</v>
          </cell>
          <cell r="G2223">
            <v>2792248557.7800002</v>
          </cell>
          <cell r="H2223">
            <v>1619172132.55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4822448982.8199997</v>
          </cell>
          <cell r="E2233">
            <v>6481564470.4899998</v>
          </cell>
          <cell r="F2233">
            <v>10267810422.85</v>
          </cell>
          <cell r="G2233">
            <v>4822448982.8199997</v>
          </cell>
          <cell r="H2233">
            <v>6481564470.4899998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4822448982.8199997</v>
          </cell>
          <cell r="E2234">
            <v>6481564470.4899998</v>
          </cell>
          <cell r="F2234">
            <v>7263683840.3199997</v>
          </cell>
          <cell r="G2234">
            <v>4822448982.8199997</v>
          </cell>
          <cell r="H2234">
            <v>6481564470.4899998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3004126582.5300002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1574890821846</v>
          </cell>
          <cell r="E2253">
            <v>724177454983.54004</v>
          </cell>
          <cell r="F2253">
            <v>1227938610245.8601</v>
          </cell>
          <cell r="G2253">
            <v>1574890821846</v>
          </cell>
          <cell r="H2253">
            <v>724177454983.54004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1035585829492</v>
          </cell>
          <cell r="E2254">
            <v>481047034716.53998</v>
          </cell>
          <cell r="F2254">
            <v>831367254031.85999</v>
          </cell>
          <cell r="G2254">
            <v>1035585829492</v>
          </cell>
          <cell r="H2254">
            <v>481047034716.53998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35692254</v>
          </cell>
          <cell r="E2258">
            <v>3425367</v>
          </cell>
          <cell r="F2258">
            <v>78533214</v>
          </cell>
          <cell r="G2258">
            <v>35692254</v>
          </cell>
          <cell r="H2258">
            <v>3425367</v>
          </cell>
        </row>
        <row r="2259">
          <cell r="B2259">
            <v>412917</v>
          </cell>
          <cell r="C2259" t="str">
            <v>FUTUROS DE  MONEDAS</v>
          </cell>
          <cell r="D2259">
            <v>539269300100</v>
          </cell>
          <cell r="E2259">
            <v>243126994900</v>
          </cell>
          <cell r="F2259">
            <v>396492823000</v>
          </cell>
          <cell r="G2259">
            <v>539269300100</v>
          </cell>
          <cell r="H2259">
            <v>243126994900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113000000</v>
          </cell>
          <cell r="E2277">
            <v>0</v>
          </cell>
          <cell r="F2277">
            <v>0</v>
          </cell>
          <cell r="G2277">
            <v>113000000</v>
          </cell>
          <cell r="H2277">
            <v>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113000000</v>
          </cell>
          <cell r="E2282">
            <v>0</v>
          </cell>
          <cell r="F2282">
            <v>0</v>
          </cell>
          <cell r="G2282">
            <v>113000000</v>
          </cell>
          <cell r="H2282">
            <v>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7428440530.25</v>
          </cell>
          <cell r="E2283">
            <v>476076315.69</v>
          </cell>
          <cell r="F2283">
            <v>191791955</v>
          </cell>
          <cell r="G2283">
            <v>7428440530.25</v>
          </cell>
          <cell r="H2283">
            <v>476076315.69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7360225895.9399996</v>
          </cell>
          <cell r="E2285">
            <v>409892955.23000002</v>
          </cell>
          <cell r="F2285">
            <v>0</v>
          </cell>
          <cell r="G2285">
            <v>7360225895.9399996</v>
          </cell>
          <cell r="H2285">
            <v>409892955.23000002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64000</v>
          </cell>
          <cell r="E2286">
            <v>2327967</v>
          </cell>
          <cell r="F2286">
            <v>500000</v>
          </cell>
          <cell r="G2286">
            <v>64000</v>
          </cell>
          <cell r="H2286">
            <v>2327967</v>
          </cell>
        </row>
        <row r="2287">
          <cell r="B2287">
            <v>413120</v>
          </cell>
          <cell r="C2287" t="str">
            <v>EQUIPO DE COMPUTACIÓN</v>
          </cell>
          <cell r="D2287">
            <v>788625</v>
          </cell>
          <cell r="E2287">
            <v>4274913</v>
          </cell>
          <cell r="F2287">
            <v>440202</v>
          </cell>
          <cell r="G2287">
            <v>788625</v>
          </cell>
          <cell r="H2287">
            <v>4274913</v>
          </cell>
        </row>
        <row r="2288">
          <cell r="B2288">
            <v>413125</v>
          </cell>
          <cell r="C2288" t="str">
            <v>VEHÍCULOS</v>
          </cell>
          <cell r="D2288">
            <v>67362009.310000002</v>
          </cell>
          <cell r="E2288">
            <v>39162300.460000001</v>
          </cell>
          <cell r="F2288">
            <v>45451753</v>
          </cell>
          <cell r="G2288">
            <v>67362009.310000002</v>
          </cell>
          <cell r="H2288">
            <v>39162300.460000001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20418180</v>
          </cell>
          <cell r="F2289">
            <v>145400000</v>
          </cell>
          <cell r="G2289">
            <v>0</v>
          </cell>
          <cell r="H2289">
            <v>20418180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214966054176.67999</v>
          </cell>
          <cell r="E2309">
            <v>26507831906.470001</v>
          </cell>
          <cell r="F2309">
            <v>542992522069.69</v>
          </cell>
          <cell r="G2309">
            <v>214966054176.67999</v>
          </cell>
          <cell r="H2309">
            <v>26507831906.470001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171815658742.54999</v>
          </cell>
          <cell r="E2310">
            <v>66976587.289999999</v>
          </cell>
          <cell r="F2310">
            <v>491815846838.83002</v>
          </cell>
          <cell r="G2310">
            <v>171815658742.54999</v>
          </cell>
          <cell r="H2310">
            <v>66976587.289999999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43136592833.650002</v>
          </cell>
          <cell r="E2311">
            <v>26439940929.549999</v>
          </cell>
          <cell r="F2311">
            <v>51175318404.900002</v>
          </cell>
          <cell r="G2311">
            <v>43136592833.650002</v>
          </cell>
          <cell r="H2311">
            <v>26439940929.549999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18958.91</v>
          </cell>
          <cell r="E2312">
            <v>88860.77</v>
          </cell>
          <cell r="F2312">
            <v>577855.96</v>
          </cell>
          <cell r="G2312">
            <v>18958.91</v>
          </cell>
          <cell r="H2312">
            <v>88860.77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697501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13783641.57</v>
          </cell>
          <cell r="E2316">
            <v>825528.86</v>
          </cell>
          <cell r="F2316">
            <v>81469</v>
          </cell>
          <cell r="G2316">
            <v>13783641.57</v>
          </cell>
          <cell r="H2316">
            <v>825528.86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823759985</v>
          </cell>
          <cell r="E2335">
            <v>1883255396.9000001</v>
          </cell>
          <cell r="F2335">
            <v>0</v>
          </cell>
          <cell r="G2335">
            <v>823759985</v>
          </cell>
          <cell r="H2335">
            <v>1883255396.9000001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232325561.75</v>
          </cell>
          <cell r="F2336">
            <v>0</v>
          </cell>
          <cell r="G2336">
            <v>0</v>
          </cell>
          <cell r="H2336">
            <v>232325561.75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823759985</v>
          </cell>
          <cell r="E2341">
            <v>1650929835.1500001</v>
          </cell>
          <cell r="F2341">
            <v>0</v>
          </cell>
          <cell r="G2341">
            <v>823759985</v>
          </cell>
          <cell r="H2341">
            <v>1650929835.1500001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2239942741.8200002</v>
          </cell>
          <cell r="E2359">
            <v>8171052481.9399996</v>
          </cell>
          <cell r="F2359">
            <v>5132004588.21</v>
          </cell>
          <cell r="G2359">
            <v>2239942741.8200002</v>
          </cell>
          <cell r="H2359">
            <v>8171052481.9399996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2812811753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2239942741.8200002</v>
          </cell>
          <cell r="E2361">
            <v>8171052481.9399996</v>
          </cell>
          <cell r="F2361">
            <v>2319192835.21</v>
          </cell>
          <cell r="G2361">
            <v>2239942741.8200002</v>
          </cell>
          <cell r="H2361">
            <v>8171052481.9399996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1769558611</v>
          </cell>
          <cell r="E2405">
            <v>1535993810</v>
          </cell>
          <cell r="F2405">
            <v>1031802928</v>
          </cell>
          <cell r="G2405">
            <v>1769558611</v>
          </cell>
          <cell r="H2405">
            <v>1535993810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1769558611</v>
          </cell>
          <cell r="E2408">
            <v>1535993810</v>
          </cell>
          <cell r="F2408">
            <v>1031802928</v>
          </cell>
          <cell r="G2408">
            <v>1769558611</v>
          </cell>
          <cell r="H2408">
            <v>1535993810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401109630.77999997</v>
          </cell>
          <cell r="E2412">
            <v>0</v>
          </cell>
          <cell r="F2412">
            <v>0</v>
          </cell>
          <cell r="G2412">
            <v>401109630.77999997</v>
          </cell>
          <cell r="H2412">
            <v>0</v>
          </cell>
        </row>
        <row r="2413">
          <cell r="B2413">
            <v>415005</v>
          </cell>
          <cell r="C2413" t="str">
            <v>EN SUBSIDIARIAS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</row>
        <row r="2414">
          <cell r="B2414">
            <v>415010</v>
          </cell>
          <cell r="C2414" t="str">
            <v>EN ASOCIADA</v>
          </cell>
          <cell r="D2414">
            <v>401109630.77999997</v>
          </cell>
          <cell r="E2414">
            <v>0</v>
          </cell>
          <cell r="F2414">
            <v>0</v>
          </cell>
          <cell r="G2414">
            <v>401109630.77999997</v>
          </cell>
          <cell r="H2414">
            <v>0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23315440643.66</v>
          </cell>
          <cell r="E2417">
            <v>28892814843.5</v>
          </cell>
          <cell r="F2417">
            <v>27984211728.200001</v>
          </cell>
          <cell r="G2417">
            <v>23315440643.66</v>
          </cell>
          <cell r="H2417">
            <v>28892814843.5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1288624336.5</v>
          </cell>
          <cell r="E2432">
            <v>353113333</v>
          </cell>
          <cell r="F2432">
            <v>2598690146.8800001</v>
          </cell>
          <cell r="G2432">
            <v>1288624336.5</v>
          </cell>
          <cell r="H2432">
            <v>353113333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1288624336.5</v>
          </cell>
          <cell r="E2447">
            <v>353113333</v>
          </cell>
          <cell r="F2447">
            <v>2598690146.8800001</v>
          </cell>
          <cell r="G2447">
            <v>1288624336.5</v>
          </cell>
          <cell r="H2447">
            <v>353113333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4201360</v>
          </cell>
          <cell r="E2456">
            <v>300368800</v>
          </cell>
          <cell r="F2456">
            <v>0</v>
          </cell>
          <cell r="G2456">
            <v>4201360</v>
          </cell>
          <cell r="H2456">
            <v>300368800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0</v>
          </cell>
          <cell r="E2457">
            <v>297661800</v>
          </cell>
          <cell r="F2457">
            <v>0</v>
          </cell>
          <cell r="G2457">
            <v>0</v>
          </cell>
          <cell r="H2457">
            <v>297661800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4201360</v>
          </cell>
          <cell r="E2458">
            <v>2707000</v>
          </cell>
          <cell r="F2458">
            <v>0</v>
          </cell>
          <cell r="G2458">
            <v>4201360</v>
          </cell>
          <cell r="H2458">
            <v>2707000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7102129072.8100004</v>
          </cell>
          <cell r="E2469">
            <v>4009518973.3200002</v>
          </cell>
          <cell r="F2469">
            <v>2004967444.03</v>
          </cell>
          <cell r="G2469">
            <v>7102129072.8100004</v>
          </cell>
          <cell r="H2469">
            <v>4009518973.3200002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15668193</v>
          </cell>
          <cell r="E2472">
            <v>20843719</v>
          </cell>
          <cell r="F2472">
            <v>10359059</v>
          </cell>
          <cell r="G2472">
            <v>15668193</v>
          </cell>
          <cell r="H2472">
            <v>20843719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250219382.68000001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0</v>
          </cell>
          <cell r="E2478">
            <v>11900</v>
          </cell>
          <cell r="F2478">
            <v>6152247</v>
          </cell>
          <cell r="G2478">
            <v>0</v>
          </cell>
          <cell r="H2478">
            <v>11900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234796299</v>
          </cell>
          <cell r="E2479">
            <v>59362860</v>
          </cell>
          <cell r="F2479">
            <v>191660397</v>
          </cell>
          <cell r="G2479">
            <v>234796299</v>
          </cell>
          <cell r="H2479">
            <v>59362860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6851664580.8100004</v>
          </cell>
          <cell r="E2485">
            <v>3929300494.3200002</v>
          </cell>
          <cell r="F2485">
            <v>1546576358.3499999</v>
          </cell>
          <cell r="G2485">
            <v>6851664580.8100004</v>
          </cell>
          <cell r="H2485">
            <v>3929300494.3200002</v>
          </cell>
        </row>
        <row r="2486">
          <cell r="B2486">
            <v>419600</v>
          </cell>
          <cell r="C2486" t="str">
            <v>INGRESOS OPERACIONALES LEASING</v>
          </cell>
          <cell r="D2486">
            <v>59906149211.050003</v>
          </cell>
          <cell r="E2486">
            <v>63584303777.260002</v>
          </cell>
          <cell r="F2486">
            <v>52753362525.529999</v>
          </cell>
          <cell r="G2486">
            <v>59906149211.050003</v>
          </cell>
          <cell r="H2486">
            <v>63584303777.260002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140354395.94999999</v>
          </cell>
          <cell r="E2487">
            <v>159477363</v>
          </cell>
          <cell r="F2487">
            <v>191953326</v>
          </cell>
          <cell r="G2487">
            <v>140354395.94999999</v>
          </cell>
          <cell r="H2487">
            <v>159477363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322550379</v>
          </cell>
          <cell r="E2488">
            <v>68271996.599999994</v>
          </cell>
          <cell r="F2488">
            <v>36085025</v>
          </cell>
          <cell r="G2488">
            <v>322550379</v>
          </cell>
          <cell r="H2488">
            <v>68271996.599999994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1082451824.1700001</v>
          </cell>
          <cell r="E2490">
            <v>1110728732.28</v>
          </cell>
          <cell r="F2490">
            <v>873059254.15999997</v>
          </cell>
          <cell r="G2490">
            <v>1082451824.1700001</v>
          </cell>
          <cell r="H2490">
            <v>1110728732.28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1192624.0900000001</v>
          </cell>
          <cell r="F2491">
            <v>1669669.91</v>
          </cell>
          <cell r="G2491">
            <v>0</v>
          </cell>
          <cell r="H2491">
            <v>1192624.0900000001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58360792611.93</v>
          </cell>
          <cell r="E2492">
            <v>62244633061.290001</v>
          </cell>
          <cell r="F2492">
            <v>51650595250.459999</v>
          </cell>
          <cell r="G2492">
            <v>58360792611.93</v>
          </cell>
          <cell r="H2492">
            <v>62244633061.290001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28405209965.360001</v>
          </cell>
          <cell r="E2495">
            <v>47191844522.900002</v>
          </cell>
          <cell r="F2495">
            <v>16696711786.040001</v>
          </cell>
          <cell r="G2495">
            <v>28405209965.360001</v>
          </cell>
          <cell r="H2495">
            <v>47191844522.900002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1006814333.8</v>
          </cell>
          <cell r="E2496">
            <v>10841981270.41</v>
          </cell>
          <cell r="F2496">
            <v>3254242165.5700002</v>
          </cell>
          <cell r="G2496">
            <v>1006814333.8</v>
          </cell>
          <cell r="H2496">
            <v>10841981270.41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16817610873.219999</v>
          </cell>
          <cell r="E2497">
            <v>17350026108.93</v>
          </cell>
          <cell r="F2497">
            <v>12774143094.290001</v>
          </cell>
          <cell r="G2497">
            <v>16817610873.219999</v>
          </cell>
          <cell r="H2497">
            <v>17350026108.93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8134344758.3400002</v>
          </cell>
          <cell r="E2498">
            <v>18438684480.52</v>
          </cell>
          <cell r="F2498">
            <v>301330769</v>
          </cell>
          <cell r="G2498">
            <v>8134344758.3400002</v>
          </cell>
          <cell r="H2498">
            <v>18438684480.52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11983.06</v>
          </cell>
          <cell r="F2499">
            <v>365241176.18000001</v>
          </cell>
          <cell r="G2499">
            <v>0</v>
          </cell>
          <cell r="H2499">
            <v>11983.06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2446440000</v>
          </cell>
          <cell r="E2505">
            <v>561140679.98000002</v>
          </cell>
          <cell r="F2505">
            <v>1754581</v>
          </cell>
          <cell r="G2505">
            <v>2446440000</v>
          </cell>
          <cell r="H2505">
            <v>561140679.98000002</v>
          </cell>
        </row>
        <row r="2506">
          <cell r="B2506">
            <v>500000</v>
          </cell>
          <cell r="C2506" t="str">
            <v>GASTOS</v>
          </cell>
          <cell r="D2506">
            <v>2456049156576.7002</v>
          </cell>
          <cell r="E2506">
            <v>1528375064483.9199</v>
          </cell>
          <cell r="F2506">
            <v>2556973661523.25</v>
          </cell>
          <cell r="G2506">
            <v>2456049156576.7002</v>
          </cell>
          <cell r="H2506">
            <v>1528375064483.9199</v>
          </cell>
        </row>
        <row r="2507">
          <cell r="B2507">
            <v>510000</v>
          </cell>
          <cell r="C2507" t="str">
            <v>GASTOS DE OPERACIONES</v>
          </cell>
          <cell r="D2507">
            <v>2298798977346.1201</v>
          </cell>
          <cell r="E2507">
            <v>1352540258364.6201</v>
          </cell>
          <cell r="F2507">
            <v>2424948557104.21</v>
          </cell>
          <cell r="G2507">
            <v>2298798977346.1201</v>
          </cell>
          <cell r="H2507">
            <v>1352540258364.6201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137265784689.14999</v>
          </cell>
          <cell r="E2513">
            <v>220453338681.79001</v>
          </cell>
          <cell r="F2513">
            <v>254292928152.04001</v>
          </cell>
          <cell r="G2513">
            <v>137265784689.14999</v>
          </cell>
          <cell r="H2513">
            <v>220453338681.79001</v>
          </cell>
        </row>
        <row r="2514">
          <cell r="B2514">
            <v>510205</v>
          </cell>
          <cell r="C2514" t="str">
            <v>DEPÓSITOS DE AHORRO ORDINARIO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2005530851.0999999</v>
          </cell>
          <cell r="E2517">
            <v>1736782482</v>
          </cell>
          <cell r="F2517">
            <v>2682828282</v>
          </cell>
          <cell r="G2517">
            <v>2005530851.0999999</v>
          </cell>
          <cell r="H2517">
            <v>1736782482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6969205773.54</v>
          </cell>
          <cell r="E2518">
            <v>24149141365.349998</v>
          </cell>
          <cell r="F2518">
            <v>40996081347.519997</v>
          </cell>
          <cell r="G2518">
            <v>6969205773.54</v>
          </cell>
          <cell r="H2518">
            <v>24149141365.349998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128291048064.50999</v>
          </cell>
          <cell r="E2519">
            <v>194567414834.44</v>
          </cell>
          <cell r="F2519">
            <v>210614018522.51999</v>
          </cell>
          <cell r="G2519">
            <v>128291048064.50999</v>
          </cell>
          <cell r="H2519">
            <v>194567414834.44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67083925448.889999</v>
          </cell>
          <cell r="E2524">
            <v>40555957419.32</v>
          </cell>
          <cell r="F2524">
            <v>36596244883.790001</v>
          </cell>
          <cell r="G2524">
            <v>67083925448.889999</v>
          </cell>
          <cell r="H2524">
            <v>40555957419.32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2232329541</v>
          </cell>
          <cell r="E2526">
            <v>2413354331</v>
          </cell>
          <cell r="F2526">
            <v>3444611574.8099999</v>
          </cell>
          <cell r="G2526">
            <v>2232329541</v>
          </cell>
          <cell r="H2526">
            <v>2413354331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217099473</v>
          </cell>
          <cell r="E2528">
            <v>124084910</v>
          </cell>
          <cell r="F2528">
            <v>76165084.560000002</v>
          </cell>
          <cell r="G2528">
            <v>217099473</v>
          </cell>
          <cell r="H2528">
            <v>124084910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64620795933.889999</v>
          </cell>
          <cell r="E2529">
            <v>37958443459.440002</v>
          </cell>
          <cell r="F2529">
            <v>32875546651.419998</v>
          </cell>
          <cell r="G2529">
            <v>64620795933.889999</v>
          </cell>
          <cell r="H2529">
            <v>37958443459.440002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13698201</v>
          </cell>
          <cell r="E2535">
            <v>60074718.880000003</v>
          </cell>
          <cell r="F2535">
            <v>199920817</v>
          </cell>
          <cell r="G2535">
            <v>13698201</v>
          </cell>
          <cell r="H2535">
            <v>60074718.880000003</v>
          </cell>
        </row>
        <row r="2536">
          <cell r="B2536">
            <v>510397</v>
          </cell>
          <cell r="C2536" t="str">
            <v>RIESGO OPERATIVO</v>
          </cell>
          <cell r="D2536">
            <v>2300</v>
          </cell>
          <cell r="E2536">
            <v>0</v>
          </cell>
          <cell r="F2536">
            <v>756</v>
          </cell>
          <cell r="G2536">
            <v>2300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81431195765.940002</v>
          </cell>
          <cell r="E2537">
            <v>50998591195.07</v>
          </cell>
          <cell r="F2537">
            <v>82890682147.419998</v>
          </cell>
          <cell r="G2537">
            <v>81431195765.940002</v>
          </cell>
          <cell r="H2537">
            <v>50998591195.07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3305321558.1100001</v>
          </cell>
          <cell r="E2538">
            <v>1444916751.74</v>
          </cell>
          <cell r="F2538">
            <v>1207771523.54</v>
          </cell>
          <cell r="G2538">
            <v>3305321558.1100001</v>
          </cell>
          <cell r="H2538">
            <v>1444916751.74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64558729250.339996</v>
          </cell>
          <cell r="E2541">
            <v>46042373764.970001</v>
          </cell>
          <cell r="F2541">
            <v>56121647011.830002</v>
          </cell>
          <cell r="G2541">
            <v>64558729250.339996</v>
          </cell>
          <cell r="H2541">
            <v>46042373764.970001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2037092300</v>
          </cell>
          <cell r="E2545">
            <v>1469588957.4000001</v>
          </cell>
          <cell r="F2545">
            <v>1349548672.0999999</v>
          </cell>
          <cell r="G2545">
            <v>2037092300</v>
          </cell>
          <cell r="H2545">
            <v>1469588957.4000001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1167931050.9200001</v>
          </cell>
          <cell r="E2546">
            <v>1293812098.3399999</v>
          </cell>
          <cell r="F2546">
            <v>510550277.92000002</v>
          </cell>
          <cell r="G2546">
            <v>1167931050.9200001</v>
          </cell>
          <cell r="H2546">
            <v>1293812098.3399999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10362121606.57</v>
          </cell>
          <cell r="E2552">
            <v>747899622.62</v>
          </cell>
          <cell r="F2552">
            <v>23700911752.880001</v>
          </cell>
          <cell r="G2552">
            <v>10362121606.57</v>
          </cell>
          <cell r="H2552">
            <v>747899622.62</v>
          </cell>
        </row>
        <row r="2553">
          <cell r="B2553">
            <v>510497</v>
          </cell>
          <cell r="C2553" t="str">
            <v>RIESGO OPERATIVO</v>
          </cell>
          <cell r="D2553">
            <v>0</v>
          </cell>
          <cell r="E2553">
            <v>0</v>
          </cell>
          <cell r="F2553">
            <v>252909.15</v>
          </cell>
          <cell r="G2553">
            <v>0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1416106033</v>
          </cell>
          <cell r="E2554">
            <v>232875130.22999999</v>
          </cell>
          <cell r="F2554">
            <v>1185149627.6500001</v>
          </cell>
          <cell r="G2554">
            <v>1416106033</v>
          </cell>
          <cell r="H2554">
            <v>232875130.22999999</v>
          </cell>
        </row>
        <row r="2555">
          <cell r="B2555">
            <v>510505</v>
          </cell>
          <cell r="C2555" t="str">
            <v>BIENES INMUEBLES</v>
          </cell>
          <cell r="D2555">
            <v>573734516</v>
          </cell>
          <cell r="E2555">
            <v>0</v>
          </cell>
          <cell r="F2555">
            <v>347000000</v>
          </cell>
          <cell r="G2555">
            <v>573734516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842371517</v>
          </cell>
          <cell r="E2556">
            <v>232875130.22999999</v>
          </cell>
          <cell r="F2556">
            <v>838149627.64999998</v>
          </cell>
          <cell r="G2556">
            <v>842371517</v>
          </cell>
          <cell r="H2556">
            <v>232875130.22999999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46190183685.889999</v>
          </cell>
          <cell r="F2558">
            <v>66077874817.379997</v>
          </cell>
          <cell r="G2558">
            <v>0</v>
          </cell>
          <cell r="H2558">
            <v>46190183685.889999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46190183685.889999</v>
          </cell>
          <cell r="F2559">
            <v>66077874817.379997</v>
          </cell>
          <cell r="G2559">
            <v>0</v>
          </cell>
          <cell r="H2559">
            <v>46190183685.889999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5128607479.5900002</v>
          </cell>
          <cell r="E2596">
            <v>10161590657.27</v>
          </cell>
          <cell r="F2596">
            <v>14532341600.370001</v>
          </cell>
          <cell r="G2596">
            <v>5128607479.5900002</v>
          </cell>
          <cell r="H2596">
            <v>10161590657.27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223924521.5</v>
          </cell>
          <cell r="E2600">
            <v>148180782.44999999</v>
          </cell>
          <cell r="F2600">
            <v>147360105.62</v>
          </cell>
          <cell r="G2600">
            <v>223924521.5</v>
          </cell>
          <cell r="H2600">
            <v>148180782.44999999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1132020</v>
          </cell>
          <cell r="E2602">
            <v>1068948</v>
          </cell>
          <cell r="F2602">
            <v>999012</v>
          </cell>
          <cell r="G2602">
            <v>1132020</v>
          </cell>
          <cell r="H2602">
            <v>1068948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1064026759</v>
          </cell>
          <cell r="E2613">
            <v>883984020.84000003</v>
          </cell>
          <cell r="F2613">
            <v>1070190036.4</v>
          </cell>
          <cell r="G2613">
            <v>1064026759</v>
          </cell>
          <cell r="H2613">
            <v>883984020.84000003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3839524179.0900002</v>
          </cell>
          <cell r="E2620">
            <v>9126072685.9799995</v>
          </cell>
          <cell r="F2620">
            <v>13313486964.35</v>
          </cell>
          <cell r="G2620">
            <v>3839524179.0900002</v>
          </cell>
          <cell r="H2620">
            <v>9126072685.9799995</v>
          </cell>
        </row>
        <row r="2621">
          <cell r="B2621">
            <v>511597</v>
          </cell>
          <cell r="C2621" t="str">
            <v>RIESGO OPERATIVO</v>
          </cell>
          <cell r="D2621">
            <v>0</v>
          </cell>
          <cell r="E2621">
            <v>2284220</v>
          </cell>
          <cell r="F2621">
            <v>305482</v>
          </cell>
          <cell r="G2621">
            <v>0</v>
          </cell>
          <cell r="H2621">
            <v>2284220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24100222</v>
          </cell>
          <cell r="E2628">
            <v>21917322</v>
          </cell>
          <cell r="F2628">
            <v>59354800</v>
          </cell>
          <cell r="G2628">
            <v>24100222</v>
          </cell>
          <cell r="H2628">
            <v>21917322</v>
          </cell>
        </row>
        <row r="2629">
          <cell r="B2629">
            <v>511805</v>
          </cell>
          <cell r="C2629" t="str">
            <v>NOTARIALES</v>
          </cell>
          <cell r="D2629">
            <v>24100222</v>
          </cell>
          <cell r="E2629">
            <v>21917322</v>
          </cell>
          <cell r="F2629">
            <v>59354800</v>
          </cell>
          <cell r="G2629">
            <v>24100222</v>
          </cell>
          <cell r="H2629">
            <v>21917322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66255187190.400002</v>
          </cell>
          <cell r="E2637">
            <v>64648771943.980003</v>
          </cell>
          <cell r="F2637">
            <v>57882993866.449997</v>
          </cell>
          <cell r="G2637">
            <v>66255187190.400002</v>
          </cell>
          <cell r="H2637">
            <v>64648771943.980003</v>
          </cell>
        </row>
        <row r="2638">
          <cell r="B2638">
            <v>512001</v>
          </cell>
          <cell r="C2638" t="str">
            <v>SALARIO INTEGRAL</v>
          </cell>
          <cell r="D2638">
            <v>18083861082</v>
          </cell>
          <cell r="E2638">
            <v>17496441230</v>
          </cell>
          <cell r="F2638">
            <v>15386021570</v>
          </cell>
          <cell r="G2638">
            <v>18083861082</v>
          </cell>
          <cell r="H2638">
            <v>17496441230</v>
          </cell>
        </row>
        <row r="2639">
          <cell r="B2639">
            <v>512002</v>
          </cell>
          <cell r="C2639" t="str">
            <v>SUELDOS</v>
          </cell>
          <cell r="D2639">
            <v>18980443750</v>
          </cell>
          <cell r="E2639">
            <v>18680258386</v>
          </cell>
          <cell r="F2639">
            <v>17413312894</v>
          </cell>
          <cell r="G2639">
            <v>18980443750</v>
          </cell>
          <cell r="H2639">
            <v>18680258386</v>
          </cell>
        </row>
        <row r="2640">
          <cell r="B2640">
            <v>512003</v>
          </cell>
          <cell r="C2640" t="str">
            <v>HORAS EXTRAS</v>
          </cell>
          <cell r="D2640">
            <v>63219940</v>
          </cell>
          <cell r="E2640">
            <v>96653351</v>
          </cell>
          <cell r="F2640">
            <v>89606372</v>
          </cell>
          <cell r="G2640">
            <v>63219940</v>
          </cell>
          <cell r="H2640">
            <v>96653351</v>
          </cell>
        </row>
        <row r="2641">
          <cell r="B2641">
            <v>512004</v>
          </cell>
          <cell r="C2641" t="str">
            <v>AUXILIO DE TRANSPORTE</v>
          </cell>
          <cell r="D2641">
            <v>21694167</v>
          </cell>
          <cell r="E2641">
            <v>20333049</v>
          </cell>
          <cell r="F2641">
            <v>21310520</v>
          </cell>
          <cell r="G2641">
            <v>21694167</v>
          </cell>
          <cell r="H2641">
            <v>20333049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1865775006.28</v>
          </cell>
          <cell r="E2643">
            <v>1834481918</v>
          </cell>
          <cell r="F2643">
            <v>1719847911</v>
          </cell>
          <cell r="G2643">
            <v>1865775006.28</v>
          </cell>
          <cell r="H2643">
            <v>1834481918</v>
          </cell>
        </row>
        <row r="2644">
          <cell r="B2644">
            <v>512007</v>
          </cell>
          <cell r="C2644" t="str">
            <v>INTERESES SOBRE CESANTIAS</v>
          </cell>
          <cell r="D2644">
            <v>166858179</v>
          </cell>
          <cell r="E2644">
            <v>163001256</v>
          </cell>
          <cell r="F2644">
            <v>154851867</v>
          </cell>
          <cell r="G2644">
            <v>166858179</v>
          </cell>
          <cell r="H2644">
            <v>163001256</v>
          </cell>
        </row>
        <row r="2645">
          <cell r="B2645">
            <v>512008</v>
          </cell>
          <cell r="C2645" t="str">
            <v>PRIMA LEGAL</v>
          </cell>
          <cell r="D2645">
            <v>1815446821</v>
          </cell>
          <cell r="E2645">
            <v>1800427908</v>
          </cell>
          <cell r="F2645">
            <v>1682279677</v>
          </cell>
          <cell r="G2645">
            <v>1815446821</v>
          </cell>
          <cell r="H2645">
            <v>1800427908</v>
          </cell>
        </row>
        <row r="2646">
          <cell r="B2646">
            <v>512009</v>
          </cell>
          <cell r="C2646" t="str">
            <v>PRIMA EXTRALEGAL</v>
          </cell>
          <cell r="D2646">
            <v>1520834357</v>
          </cell>
          <cell r="E2646">
            <v>1629846569</v>
          </cell>
          <cell r="F2646">
            <v>1565670872</v>
          </cell>
          <cell r="G2646">
            <v>1520834357</v>
          </cell>
          <cell r="H2646">
            <v>1629846569</v>
          </cell>
        </row>
        <row r="2647">
          <cell r="B2647">
            <v>512010</v>
          </cell>
          <cell r="C2647" t="str">
            <v>VACACIONES</v>
          </cell>
          <cell r="D2647">
            <v>2590220726.4000001</v>
          </cell>
          <cell r="E2647">
            <v>2761340947.1999998</v>
          </cell>
          <cell r="F2647">
            <v>2347239864.4000001</v>
          </cell>
          <cell r="G2647">
            <v>2590220726.4000001</v>
          </cell>
          <cell r="H2647">
            <v>2761340947.1999998</v>
          </cell>
        </row>
        <row r="2648">
          <cell r="B2648">
            <v>512011</v>
          </cell>
          <cell r="C2648" t="str">
            <v>PRIMA DE VACACIONES</v>
          </cell>
          <cell r="D2648">
            <v>206133623.61000001</v>
          </cell>
          <cell r="E2648">
            <v>217553365.58000001</v>
          </cell>
          <cell r="F2648">
            <v>197168021</v>
          </cell>
          <cell r="G2648">
            <v>206133623.61000001</v>
          </cell>
          <cell r="H2648">
            <v>217553365.58000001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5058698458</v>
          </cell>
          <cell r="E2651">
            <v>4226085491</v>
          </cell>
          <cell r="F2651">
            <v>2376103631</v>
          </cell>
          <cell r="G2651">
            <v>5058698458</v>
          </cell>
          <cell r="H2651">
            <v>4226085491</v>
          </cell>
        </row>
        <row r="2652">
          <cell r="B2652">
            <v>512016</v>
          </cell>
          <cell r="C2652" t="str">
            <v>INDEMNIZACIONES</v>
          </cell>
          <cell r="D2652">
            <v>187146008</v>
          </cell>
          <cell r="E2652">
            <v>101244998</v>
          </cell>
          <cell r="F2652">
            <v>230193833</v>
          </cell>
          <cell r="G2652">
            <v>187146008</v>
          </cell>
          <cell r="H2652">
            <v>101244998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2403422819</v>
          </cell>
          <cell r="E2654">
            <v>2448305468</v>
          </cell>
          <cell r="F2654">
            <v>2110044796</v>
          </cell>
          <cell r="G2654">
            <v>2403422819</v>
          </cell>
          <cell r="H2654">
            <v>2448305468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39413036</v>
          </cell>
          <cell r="E2657">
            <v>47562985</v>
          </cell>
          <cell r="F2657">
            <v>51062274</v>
          </cell>
          <cell r="G2657">
            <v>39413036</v>
          </cell>
          <cell r="H2657">
            <v>47562985</v>
          </cell>
        </row>
        <row r="2658">
          <cell r="B2658">
            <v>512027</v>
          </cell>
          <cell r="C2658" t="str">
            <v>SEGUROS</v>
          </cell>
          <cell r="D2658">
            <v>149380536</v>
          </cell>
          <cell r="E2658">
            <v>167816938.94</v>
          </cell>
          <cell r="F2658">
            <v>139247817</v>
          </cell>
          <cell r="G2658">
            <v>149380536</v>
          </cell>
          <cell r="H2658">
            <v>167816938.94</v>
          </cell>
        </row>
        <row r="2659">
          <cell r="B2659">
            <v>512028</v>
          </cell>
          <cell r="C2659" t="str">
            <v>CAPACITACIÓN AL PERSONAL</v>
          </cell>
          <cell r="D2659">
            <v>433148564.54000002</v>
          </cell>
          <cell r="E2659">
            <v>554925226.07000005</v>
          </cell>
          <cell r="F2659">
            <v>616193332.04999995</v>
          </cell>
          <cell r="G2659">
            <v>433148564.54000002</v>
          </cell>
          <cell r="H2659">
            <v>554925226.07000005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1871748156.6800001</v>
          </cell>
          <cell r="E2660">
            <v>1986186820</v>
          </cell>
          <cell r="F2660">
            <v>2037908003</v>
          </cell>
          <cell r="G2660">
            <v>1871748156.6800001</v>
          </cell>
          <cell r="H2660">
            <v>1986186820</v>
          </cell>
        </row>
        <row r="2661">
          <cell r="B2661">
            <v>512030</v>
          </cell>
          <cell r="C2661" t="str">
            <v>APORTES POR SALUD</v>
          </cell>
          <cell r="D2661">
            <v>1785001729</v>
          </cell>
          <cell r="E2661">
            <v>1921135126</v>
          </cell>
          <cell r="F2661">
            <v>1493347676.4000001</v>
          </cell>
          <cell r="G2661">
            <v>1785001729</v>
          </cell>
          <cell r="H2661">
            <v>1921135126</v>
          </cell>
        </row>
        <row r="2662">
          <cell r="B2662">
            <v>512031</v>
          </cell>
          <cell r="C2662" t="str">
            <v>APORTES POR PENSIONES</v>
          </cell>
          <cell r="D2662">
            <v>4289336891</v>
          </cell>
          <cell r="E2662">
            <v>4380478862</v>
          </cell>
          <cell r="F2662">
            <v>3802925348</v>
          </cell>
          <cell r="G2662">
            <v>4289336891</v>
          </cell>
          <cell r="H2662">
            <v>4380478862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4723403339.8900003</v>
          </cell>
          <cell r="E2669">
            <v>4114692049.1900001</v>
          </cell>
          <cell r="F2669">
            <v>4447013687.6000004</v>
          </cell>
          <cell r="G2669">
            <v>4723403339.8900003</v>
          </cell>
          <cell r="H2669">
            <v>4114692049.1900001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1643900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3216529535.4000001</v>
          </cell>
          <cell r="E2685">
            <v>2330059132.5500002</v>
          </cell>
          <cell r="F2685">
            <v>2906301016.9099998</v>
          </cell>
          <cell r="G2685">
            <v>3216529535.4000001</v>
          </cell>
          <cell r="H2685">
            <v>2330059132.5500002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3216529535.4000001</v>
          </cell>
          <cell r="E2687">
            <v>2330059132.5500002</v>
          </cell>
          <cell r="F2687">
            <v>2906301016.9099998</v>
          </cell>
          <cell r="G2687">
            <v>3216529535.4000001</v>
          </cell>
          <cell r="H2687">
            <v>2330059132.5500002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35352771.780000001</v>
          </cell>
          <cell r="F2689">
            <v>248531.55</v>
          </cell>
          <cell r="G2689">
            <v>0</v>
          </cell>
          <cell r="H2689">
            <v>35352771.780000001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35352771.780000001</v>
          </cell>
          <cell r="F2692">
            <v>0</v>
          </cell>
          <cell r="G2692">
            <v>0</v>
          </cell>
          <cell r="H2692">
            <v>35352771.780000001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248531.55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4656972465.8100004</v>
          </cell>
          <cell r="E2701">
            <v>4928270186.0500002</v>
          </cell>
          <cell r="F2701">
            <v>4639819537.6899996</v>
          </cell>
          <cell r="G2701">
            <v>4656972465.8100004</v>
          </cell>
          <cell r="H2701">
            <v>4928270186.0500002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4656972465.8100004</v>
          </cell>
          <cell r="E2702">
            <v>4928270186.0500002</v>
          </cell>
          <cell r="F2702">
            <v>4639819537.6899996</v>
          </cell>
          <cell r="G2702">
            <v>4656972465.8100004</v>
          </cell>
          <cell r="H2702">
            <v>4928270186.0500002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249734372.08000001</v>
          </cell>
          <cell r="E2717">
            <v>0</v>
          </cell>
          <cell r="F2717">
            <v>0</v>
          </cell>
          <cell r="G2717">
            <v>249734372.08000001</v>
          </cell>
          <cell r="H2717">
            <v>0</v>
          </cell>
        </row>
        <row r="2718">
          <cell r="B2718">
            <v>512705</v>
          </cell>
          <cell r="C2718" t="str">
            <v>PÉRDIDA EN VENTA DE CARTERA</v>
          </cell>
          <cell r="D2718">
            <v>249734372.08000001</v>
          </cell>
          <cell r="E2718">
            <v>0</v>
          </cell>
          <cell r="F2718">
            <v>0</v>
          </cell>
          <cell r="G2718">
            <v>249734372.08000001</v>
          </cell>
          <cell r="H2718">
            <v>0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5430000</v>
          </cell>
          <cell r="E2720">
            <v>0</v>
          </cell>
          <cell r="F2720">
            <v>0</v>
          </cell>
          <cell r="G2720">
            <v>5430000</v>
          </cell>
          <cell r="H2720">
            <v>0</v>
          </cell>
        </row>
        <row r="2721">
          <cell r="B2721">
            <v>512805</v>
          </cell>
          <cell r="C2721" t="str">
            <v>CONTRATOS DE COMPRA DE DIVISAS</v>
          </cell>
          <cell r="D2721">
            <v>5430000</v>
          </cell>
          <cell r="E2721">
            <v>0</v>
          </cell>
          <cell r="F2721">
            <v>0</v>
          </cell>
          <cell r="G2721">
            <v>5430000</v>
          </cell>
          <cell r="H2721">
            <v>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1536128771050</v>
          </cell>
          <cell r="E2726">
            <v>715224150629</v>
          </cell>
          <cell r="F2726">
            <v>1199098688956.3</v>
          </cell>
          <cell r="G2726">
            <v>1536128771050</v>
          </cell>
          <cell r="H2726">
            <v>715224150629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931753781671</v>
          </cell>
          <cell r="E2727">
            <v>444330895160</v>
          </cell>
          <cell r="F2727">
            <v>813583336194</v>
          </cell>
          <cell r="G2727">
            <v>931753781671</v>
          </cell>
          <cell r="H2727">
            <v>444330895160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4981279</v>
          </cell>
          <cell r="E2731">
            <v>31216969</v>
          </cell>
          <cell r="F2731">
            <v>38081762.299999997</v>
          </cell>
          <cell r="G2731">
            <v>4981279</v>
          </cell>
          <cell r="H2731">
            <v>31216969</v>
          </cell>
        </row>
        <row r="2732">
          <cell r="B2732">
            <v>512917</v>
          </cell>
          <cell r="C2732" t="str">
            <v>FUTUROS DE  MONEDAS</v>
          </cell>
          <cell r="D2732">
            <v>604370008100</v>
          </cell>
          <cell r="E2732">
            <v>270862038500</v>
          </cell>
          <cell r="F2732">
            <v>385477271000</v>
          </cell>
          <cell r="G2732">
            <v>604370008100</v>
          </cell>
          <cell r="H2732">
            <v>270862038500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8870967363.5499992</v>
          </cell>
          <cell r="E2750">
            <v>9854617505.2299995</v>
          </cell>
          <cell r="F2750">
            <v>8614457322.3199997</v>
          </cell>
          <cell r="G2750">
            <v>8870967363.5499992</v>
          </cell>
          <cell r="H2750">
            <v>9854617505.2299995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705461482</v>
          </cell>
          <cell r="E2752">
            <v>553782021</v>
          </cell>
          <cell r="F2752">
            <v>475749337</v>
          </cell>
          <cell r="G2752">
            <v>705461482</v>
          </cell>
          <cell r="H2752">
            <v>553782021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751900740</v>
          </cell>
          <cell r="E2753">
            <v>672383267</v>
          </cell>
          <cell r="F2753">
            <v>704252558</v>
          </cell>
          <cell r="G2753">
            <v>751900740</v>
          </cell>
          <cell r="H2753">
            <v>672383267</v>
          </cell>
        </row>
        <row r="2754">
          <cell r="B2754">
            <v>513020</v>
          </cell>
          <cell r="C2754" t="str">
            <v>AVALÚOS</v>
          </cell>
          <cell r="D2754">
            <v>195127773.5</v>
          </cell>
          <cell r="E2754">
            <v>164573235</v>
          </cell>
          <cell r="F2754">
            <v>71322200</v>
          </cell>
          <cell r="G2754">
            <v>195127773.5</v>
          </cell>
          <cell r="H2754">
            <v>164573235</v>
          </cell>
        </row>
        <row r="2755">
          <cell r="B2755">
            <v>513025</v>
          </cell>
          <cell r="C2755" t="str">
            <v>ASESORÍAS JURÍDICAS</v>
          </cell>
          <cell r="D2755">
            <v>866316128</v>
          </cell>
          <cell r="E2755">
            <v>877049265.41999996</v>
          </cell>
          <cell r="F2755">
            <v>916823636.5</v>
          </cell>
          <cell r="G2755">
            <v>866316128</v>
          </cell>
          <cell r="H2755">
            <v>877049265.41999996</v>
          </cell>
        </row>
        <row r="2756">
          <cell r="B2756">
            <v>513030</v>
          </cell>
          <cell r="C2756" t="str">
            <v>ASESORÍAS FINANCIERAS</v>
          </cell>
          <cell r="D2756">
            <v>394737476</v>
          </cell>
          <cell r="E2756">
            <v>406986058.72000003</v>
          </cell>
          <cell r="F2756">
            <v>387393483.75</v>
          </cell>
          <cell r="G2756">
            <v>394737476</v>
          </cell>
          <cell r="H2756">
            <v>406986058.72000003</v>
          </cell>
        </row>
        <row r="2757">
          <cell r="B2757">
            <v>513035</v>
          </cell>
          <cell r="C2757" t="str">
            <v>NEGOCIOS FIDUCIARIOS</v>
          </cell>
          <cell r="D2757">
            <v>14939439</v>
          </cell>
          <cell r="E2757">
            <v>40664585.240000002</v>
          </cell>
          <cell r="F2757">
            <v>9579810.5299999993</v>
          </cell>
          <cell r="G2757">
            <v>14939439</v>
          </cell>
          <cell r="H2757">
            <v>40664585.240000002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5942484325.0500002</v>
          </cell>
          <cell r="E2761">
            <v>7139159340.9799995</v>
          </cell>
          <cell r="F2761">
            <v>6049336296.54</v>
          </cell>
          <cell r="G2761">
            <v>5942484325.0500002</v>
          </cell>
          <cell r="H2761">
            <v>7139159340.9799995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19731.87</v>
          </cell>
          <cell r="F2762">
            <v>0</v>
          </cell>
          <cell r="G2762">
            <v>0</v>
          </cell>
          <cell r="H2762">
            <v>19731.87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246958741.03999999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246958741.03999999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263384216698.19</v>
          </cell>
          <cell r="E2780">
            <v>27988247215.689999</v>
          </cell>
          <cell r="F2780">
            <v>554047161199.95996</v>
          </cell>
          <cell r="G2780">
            <v>263384216698.19</v>
          </cell>
          <cell r="H2780">
            <v>27988247215.689999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216841205714.09</v>
          </cell>
          <cell r="E2781">
            <v>378324762.24000001</v>
          </cell>
          <cell r="F2781">
            <v>485734753065.53003</v>
          </cell>
          <cell r="G2781">
            <v>216841205714.09</v>
          </cell>
          <cell r="H2781">
            <v>378324762.24000001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23932324.199999999</v>
          </cell>
          <cell r="E2783">
            <v>142324.99</v>
          </cell>
          <cell r="F2783">
            <v>1053184.73</v>
          </cell>
          <cell r="G2783">
            <v>23932324.199999999</v>
          </cell>
          <cell r="H2783">
            <v>142324.99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46519070437.290001</v>
          </cell>
          <cell r="E2786">
            <v>27609667857.950001</v>
          </cell>
          <cell r="F2786">
            <v>68311317077.360001</v>
          </cell>
          <cell r="G2786">
            <v>46519070437.290001</v>
          </cell>
          <cell r="H2786">
            <v>27609667857.950001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8222.61</v>
          </cell>
          <cell r="E2787">
            <v>112270.51</v>
          </cell>
          <cell r="F2787">
            <v>37872.339999999997</v>
          </cell>
          <cell r="G2787">
            <v>8222.61</v>
          </cell>
          <cell r="H2787">
            <v>112270.51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524619</v>
          </cell>
          <cell r="E2803">
            <v>0</v>
          </cell>
          <cell r="F2803">
            <v>0</v>
          </cell>
          <cell r="G2803">
            <v>524619</v>
          </cell>
          <cell r="H2803">
            <v>0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524619</v>
          </cell>
          <cell r="E2809">
            <v>0</v>
          </cell>
          <cell r="F2809">
            <v>0</v>
          </cell>
          <cell r="G2809">
            <v>524619</v>
          </cell>
          <cell r="H2809">
            <v>0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21027414122.720001</v>
          </cell>
          <cell r="E2827">
            <v>28592608991.27</v>
          </cell>
          <cell r="F2827">
            <v>36917108726.800003</v>
          </cell>
          <cell r="G2827">
            <v>21027414122.720001</v>
          </cell>
          <cell r="H2827">
            <v>28592608991.27</v>
          </cell>
        </row>
        <row r="2828">
          <cell r="B2828">
            <v>514005</v>
          </cell>
          <cell r="C2828" t="str">
            <v>IMPUESTOS Y TASAS</v>
          </cell>
          <cell r="D2828">
            <v>21027414122.720001</v>
          </cell>
          <cell r="E2828">
            <v>28592608991.27</v>
          </cell>
          <cell r="F2828">
            <v>36914228566.800003</v>
          </cell>
          <cell r="G2828">
            <v>21027414122.720001</v>
          </cell>
          <cell r="H2828">
            <v>28592608991.27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2880160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3907521648.8600001</v>
          </cell>
          <cell r="E2830">
            <v>0</v>
          </cell>
          <cell r="F2830">
            <v>0</v>
          </cell>
          <cell r="G2830">
            <v>3907521648.8600001</v>
          </cell>
          <cell r="H2830">
            <v>0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3907521648.8600001</v>
          </cell>
          <cell r="E2832">
            <v>0</v>
          </cell>
          <cell r="F2832">
            <v>0</v>
          </cell>
          <cell r="G2832">
            <v>3907521648.8600001</v>
          </cell>
          <cell r="H2832">
            <v>0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3488877598.8200002</v>
          </cell>
          <cell r="E2851">
            <v>2832808493.48</v>
          </cell>
          <cell r="F2851">
            <v>3526383554.8299999</v>
          </cell>
          <cell r="G2851">
            <v>3488877598.8200002</v>
          </cell>
          <cell r="H2851">
            <v>2832808493.48</v>
          </cell>
        </row>
        <row r="2852">
          <cell r="B2852">
            <v>514505</v>
          </cell>
          <cell r="C2852" t="str">
            <v>EQUIPO DE COMPUTACIÓN</v>
          </cell>
          <cell r="D2852">
            <v>1060940989.33</v>
          </cell>
          <cell r="E2852">
            <v>1107853522.3299999</v>
          </cell>
          <cell r="F2852">
            <v>1939975825.3900001</v>
          </cell>
          <cell r="G2852">
            <v>1060940989.33</v>
          </cell>
          <cell r="H2852">
            <v>1107853522.3299999</v>
          </cell>
        </row>
        <row r="2853">
          <cell r="B2853">
            <v>514510</v>
          </cell>
          <cell r="C2853" t="str">
            <v>LOCALES Y OFICINAS</v>
          </cell>
          <cell r="D2853">
            <v>316435799</v>
          </cell>
          <cell r="E2853">
            <v>321073521</v>
          </cell>
          <cell r="F2853">
            <v>291073369.31999999</v>
          </cell>
          <cell r="G2853">
            <v>316435799</v>
          </cell>
          <cell r="H2853">
            <v>321073521</v>
          </cell>
        </row>
        <row r="2854">
          <cell r="B2854">
            <v>514515</v>
          </cell>
          <cell r="C2854" t="str">
            <v>PARQUEADEROS</v>
          </cell>
          <cell r="D2854">
            <v>36650907</v>
          </cell>
          <cell r="E2854">
            <v>75655882</v>
          </cell>
          <cell r="F2854">
            <v>97094221</v>
          </cell>
          <cell r="G2854">
            <v>36650907</v>
          </cell>
          <cell r="H2854">
            <v>75655882</v>
          </cell>
        </row>
        <row r="2855">
          <cell r="B2855">
            <v>514535</v>
          </cell>
          <cell r="C2855" t="str">
            <v>MAQUINARIA Y EQUIPO</v>
          </cell>
          <cell r="D2855">
            <v>150115587</v>
          </cell>
          <cell r="E2855">
            <v>162782700</v>
          </cell>
          <cell r="F2855">
            <v>161865991</v>
          </cell>
          <cell r="G2855">
            <v>150115587</v>
          </cell>
          <cell r="H2855">
            <v>162782700</v>
          </cell>
        </row>
        <row r="2856">
          <cell r="B2856">
            <v>514540</v>
          </cell>
          <cell r="C2856" t="str">
            <v>BODEGAS Y SILOS</v>
          </cell>
          <cell r="D2856">
            <v>208117789</v>
          </cell>
          <cell r="E2856">
            <v>198543071</v>
          </cell>
          <cell r="F2856">
            <v>166651577</v>
          </cell>
          <cell r="G2856">
            <v>208117789</v>
          </cell>
          <cell r="H2856">
            <v>198543071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314826451</v>
          </cell>
          <cell r="E2859">
            <v>176097543</v>
          </cell>
          <cell r="F2859">
            <v>194456890</v>
          </cell>
          <cell r="G2859">
            <v>314826451</v>
          </cell>
          <cell r="H2859">
            <v>176097543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1401790076.49</v>
          </cell>
          <cell r="E2864">
            <v>790802254.14999998</v>
          </cell>
          <cell r="F2864">
            <v>674576227.12</v>
          </cell>
          <cell r="G2864">
            <v>1401790076.49</v>
          </cell>
          <cell r="H2864">
            <v>790802254.14999998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689454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2542421514</v>
          </cell>
          <cell r="E2885">
            <v>2384100014</v>
          </cell>
          <cell r="F2885">
            <v>2038117726</v>
          </cell>
          <cell r="G2885">
            <v>2542421514</v>
          </cell>
          <cell r="H2885">
            <v>2384100014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1732056289</v>
          </cell>
          <cell r="E2886">
            <v>1597181240</v>
          </cell>
          <cell r="F2886">
            <v>1309768852</v>
          </cell>
          <cell r="G2886">
            <v>1732056289</v>
          </cell>
          <cell r="H2886">
            <v>1597181240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296582475</v>
          </cell>
          <cell r="E2901">
            <v>254897477</v>
          </cell>
          <cell r="F2901">
            <v>254628547</v>
          </cell>
          <cell r="G2901">
            <v>296582475</v>
          </cell>
          <cell r="H2901">
            <v>254897477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52269600</v>
          </cell>
          <cell r="F2904">
            <v>52849600</v>
          </cell>
          <cell r="G2904">
            <v>0</v>
          </cell>
          <cell r="H2904">
            <v>52269600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509581390</v>
          </cell>
          <cell r="E2909">
            <v>479751697</v>
          </cell>
          <cell r="F2909">
            <v>420870727</v>
          </cell>
          <cell r="G2909">
            <v>509581390</v>
          </cell>
          <cell r="H2909">
            <v>479751697</v>
          </cell>
        </row>
        <row r="2910">
          <cell r="B2910">
            <v>515097</v>
          </cell>
          <cell r="C2910" t="str">
            <v>RIESGO OPERATIVO</v>
          </cell>
          <cell r="D2910">
            <v>4201360</v>
          </cell>
          <cell r="E2910">
            <v>0</v>
          </cell>
          <cell r="F2910">
            <v>0</v>
          </cell>
          <cell r="G2910">
            <v>4201360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2462669321.46</v>
          </cell>
          <cell r="E2960">
            <v>2335269617.8400002</v>
          </cell>
          <cell r="F2960">
            <v>2119012945.29</v>
          </cell>
          <cell r="G2960">
            <v>2462669321.46</v>
          </cell>
          <cell r="H2960">
            <v>2335269617.8400002</v>
          </cell>
        </row>
        <row r="2961">
          <cell r="B2961">
            <v>515505</v>
          </cell>
          <cell r="C2961" t="str">
            <v>MANEJO</v>
          </cell>
          <cell r="D2961">
            <v>294989410.60000002</v>
          </cell>
          <cell r="E2961">
            <v>365958468.39999998</v>
          </cell>
          <cell r="F2961">
            <v>380885743</v>
          </cell>
          <cell r="G2961">
            <v>294989410.60000002</v>
          </cell>
          <cell r="H2961">
            <v>365958468.39999998</v>
          </cell>
        </row>
        <row r="2962">
          <cell r="B2962">
            <v>515510</v>
          </cell>
          <cell r="C2962" t="str">
            <v>CUMPLIMIENTO</v>
          </cell>
          <cell r="D2962">
            <v>8246576</v>
          </cell>
          <cell r="E2962">
            <v>5869548</v>
          </cell>
          <cell r="F2962">
            <v>8978620</v>
          </cell>
          <cell r="G2962">
            <v>8246576</v>
          </cell>
          <cell r="H2962">
            <v>5869548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31755359</v>
          </cell>
          <cell r="E2964">
            <v>34956784</v>
          </cell>
          <cell r="F2964">
            <v>36041340</v>
          </cell>
          <cell r="G2964">
            <v>31755359</v>
          </cell>
          <cell r="H2964">
            <v>34956784</v>
          </cell>
        </row>
        <row r="2965">
          <cell r="B2965">
            <v>515525</v>
          </cell>
          <cell r="C2965" t="str">
            <v>RESPONSABILIDAD CIVIL</v>
          </cell>
          <cell r="D2965">
            <v>20441226</v>
          </cell>
          <cell r="E2965">
            <v>22498787.559999999</v>
          </cell>
          <cell r="F2965">
            <v>27035937</v>
          </cell>
          <cell r="G2965">
            <v>20441226</v>
          </cell>
          <cell r="H2965">
            <v>22498787.559999999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3801135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144534414.91</v>
          </cell>
          <cell r="E2969">
            <v>155342412.40000001</v>
          </cell>
          <cell r="F2969">
            <v>161874527</v>
          </cell>
          <cell r="G2969">
            <v>144534414.91</v>
          </cell>
          <cell r="H2969">
            <v>155342412.40000001</v>
          </cell>
        </row>
        <row r="2970">
          <cell r="B2970">
            <v>515550</v>
          </cell>
          <cell r="C2970" t="str">
            <v>INCENDIO Y TERREMOTO</v>
          </cell>
          <cell r="D2970">
            <v>37576356</v>
          </cell>
          <cell r="E2970">
            <v>49682491</v>
          </cell>
          <cell r="F2970">
            <v>35977792</v>
          </cell>
          <cell r="G2970">
            <v>37576356</v>
          </cell>
          <cell r="H2970">
            <v>49682491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69270592</v>
          </cell>
          <cell r="E2972">
            <v>50064127.5</v>
          </cell>
          <cell r="F2972">
            <v>44317024.5</v>
          </cell>
          <cell r="G2972">
            <v>69270592</v>
          </cell>
          <cell r="H2972">
            <v>50064127.5</v>
          </cell>
        </row>
        <row r="2973">
          <cell r="B2973">
            <v>515565</v>
          </cell>
          <cell r="C2973" t="str">
            <v>ACCIDENTES PERSONALES</v>
          </cell>
          <cell r="D2973">
            <v>1099051</v>
          </cell>
          <cell r="E2973">
            <v>4516750</v>
          </cell>
          <cell r="F2973">
            <v>8784392</v>
          </cell>
          <cell r="G2973">
            <v>1099051</v>
          </cell>
          <cell r="H2973">
            <v>4516750</v>
          </cell>
        </row>
        <row r="2974">
          <cell r="B2974">
            <v>515570</v>
          </cell>
          <cell r="C2974" t="str">
            <v>SEGURO DE DEPÓSITOS</v>
          </cell>
          <cell r="D2974">
            <v>1440875083</v>
          </cell>
          <cell r="E2974">
            <v>1236196665</v>
          </cell>
          <cell r="F2974">
            <v>1018411630</v>
          </cell>
          <cell r="G2974">
            <v>1440875083</v>
          </cell>
          <cell r="H2974">
            <v>1236196665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413881252.94999999</v>
          </cell>
          <cell r="E2981">
            <v>410183583.98000002</v>
          </cell>
          <cell r="F2981">
            <v>392904804.79000002</v>
          </cell>
          <cell r="G2981">
            <v>413881252.94999999</v>
          </cell>
          <cell r="H2981">
            <v>410183583.98000002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5349298273</v>
          </cell>
          <cell r="E2992">
            <v>5092608313.1700001</v>
          </cell>
          <cell r="F2992">
            <v>4378484251.3500004</v>
          </cell>
          <cell r="G2992">
            <v>5349298273</v>
          </cell>
          <cell r="H2992">
            <v>5092608313.1700001</v>
          </cell>
        </row>
        <row r="2993">
          <cell r="B2993">
            <v>516005</v>
          </cell>
          <cell r="C2993" t="str">
            <v>EQUIPO DE COMPUTACIÓN</v>
          </cell>
          <cell r="D2993">
            <v>769396369.70000005</v>
          </cell>
          <cell r="E2993">
            <v>704028764.92999995</v>
          </cell>
          <cell r="F2993">
            <v>589741772</v>
          </cell>
          <cell r="G2993">
            <v>769396369.70000005</v>
          </cell>
          <cell r="H2993">
            <v>704028764.92999995</v>
          </cell>
        </row>
        <row r="2994">
          <cell r="B2994">
            <v>516010</v>
          </cell>
          <cell r="C2994" t="str">
            <v>EQUIPO DE OFICINA</v>
          </cell>
          <cell r="D2994">
            <v>341106244</v>
          </cell>
          <cell r="E2994">
            <v>316179534.67000002</v>
          </cell>
          <cell r="F2994">
            <v>371748510</v>
          </cell>
          <cell r="G2994">
            <v>341106244</v>
          </cell>
          <cell r="H2994">
            <v>316179534.67000002</v>
          </cell>
        </row>
        <row r="2995">
          <cell r="B2995">
            <v>516015</v>
          </cell>
          <cell r="C2995" t="str">
            <v>MUEBLES Y ENSERES</v>
          </cell>
          <cell r="D2995">
            <v>60658309</v>
          </cell>
          <cell r="E2995">
            <v>34651017</v>
          </cell>
          <cell r="F2995">
            <v>33662688</v>
          </cell>
          <cell r="G2995">
            <v>60658309</v>
          </cell>
          <cell r="H2995">
            <v>34651017</v>
          </cell>
        </row>
        <row r="2996">
          <cell r="B2996">
            <v>516020</v>
          </cell>
          <cell r="C2996" t="str">
            <v>VEHÍCULOS</v>
          </cell>
          <cell r="D2996">
            <v>121820955</v>
          </cell>
          <cell r="E2996">
            <v>134843211</v>
          </cell>
          <cell r="F2996">
            <v>111926165.2</v>
          </cell>
          <cell r="G2996">
            <v>121820955</v>
          </cell>
          <cell r="H2996">
            <v>134843211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4056316395.3000002</v>
          </cell>
          <cell r="E3008">
            <v>3902905785.5700002</v>
          </cell>
          <cell r="F3008">
            <v>3270862013.1500001</v>
          </cell>
          <cell r="G3008">
            <v>4056316395.3000002</v>
          </cell>
          <cell r="H3008">
            <v>3902905785.5700002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543103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368431037</v>
          </cell>
          <cell r="E3053">
            <v>452582717</v>
          </cell>
          <cell r="F3053">
            <v>1039843121</v>
          </cell>
          <cell r="G3053">
            <v>368431037</v>
          </cell>
          <cell r="H3053">
            <v>452582717</v>
          </cell>
        </row>
        <row r="3054">
          <cell r="B3054">
            <v>516505</v>
          </cell>
          <cell r="C3054" t="str">
            <v>INSTALACIONES ELÉCTRICAS</v>
          </cell>
          <cell r="D3054">
            <v>95520013</v>
          </cell>
          <cell r="E3054">
            <v>111300314</v>
          </cell>
          <cell r="F3054">
            <v>98454611</v>
          </cell>
          <cell r="G3054">
            <v>95520013</v>
          </cell>
          <cell r="H3054">
            <v>111300314</v>
          </cell>
        </row>
        <row r="3055">
          <cell r="B3055">
            <v>516510</v>
          </cell>
          <cell r="C3055" t="str">
            <v>ARREGLOS ORNAMENTALES</v>
          </cell>
          <cell r="D3055">
            <v>25917059</v>
          </cell>
          <cell r="E3055">
            <v>34143307</v>
          </cell>
          <cell r="F3055">
            <v>37392405</v>
          </cell>
          <cell r="G3055">
            <v>25917059</v>
          </cell>
          <cell r="H3055">
            <v>34143307</v>
          </cell>
        </row>
        <row r="3056">
          <cell r="B3056">
            <v>516515</v>
          </cell>
          <cell r="C3056" t="str">
            <v>REPARACIONES LOCATIVAS</v>
          </cell>
          <cell r="D3056">
            <v>246993965</v>
          </cell>
          <cell r="E3056">
            <v>307139096</v>
          </cell>
          <cell r="F3056">
            <v>903996105</v>
          </cell>
          <cell r="G3056">
            <v>246993965</v>
          </cell>
          <cell r="H3056">
            <v>307139096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12535815062.02</v>
          </cell>
          <cell r="E3062">
            <v>16995565510.41</v>
          </cell>
          <cell r="F3062">
            <v>16609402943.34</v>
          </cell>
          <cell r="G3062">
            <v>12535815062.02</v>
          </cell>
          <cell r="H3062">
            <v>16995565510.41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48289023104.019997</v>
          </cell>
          <cell r="E3097">
            <v>72597575548.610001</v>
          </cell>
          <cell r="F3097">
            <v>52508505461.860001</v>
          </cell>
          <cell r="G3097">
            <v>48289023104.019997</v>
          </cell>
          <cell r="H3097">
            <v>72597575548.610001</v>
          </cell>
        </row>
        <row r="3098">
          <cell r="B3098">
            <v>517005</v>
          </cell>
          <cell r="C3098" t="str">
            <v>CARTERA DE CRÉDITOS</v>
          </cell>
          <cell r="D3098">
            <v>29497268099.049999</v>
          </cell>
          <cell r="E3098">
            <v>34210816361.959999</v>
          </cell>
          <cell r="F3098">
            <v>37804033774.559998</v>
          </cell>
          <cell r="G3098">
            <v>29497268099.049999</v>
          </cell>
          <cell r="H3098">
            <v>34210816361.959999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7501732839.79</v>
          </cell>
          <cell r="E3099">
            <v>18280944440.830002</v>
          </cell>
          <cell r="F3099">
            <v>7809128866.5</v>
          </cell>
          <cell r="G3099">
            <v>7501732839.79</v>
          </cell>
          <cell r="H3099">
            <v>18280944440.830002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602901.44999999995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6580464224.1000004</v>
          </cell>
          <cell r="E3101">
            <v>18828102794.119999</v>
          </cell>
          <cell r="F3101">
            <v>5057272718.1099997</v>
          </cell>
          <cell r="G3101">
            <v>6580464224.1000004</v>
          </cell>
          <cell r="H3101">
            <v>18828102794.119999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4707579819.6599998</v>
          </cell>
          <cell r="E3103">
            <v>1261060662</v>
          </cell>
          <cell r="F3103">
            <v>1696963409.0999999</v>
          </cell>
          <cell r="G3103">
            <v>4707579819.6599998</v>
          </cell>
          <cell r="H3103">
            <v>1261060662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1039082.6</v>
          </cell>
          <cell r="E3105">
            <v>0</v>
          </cell>
          <cell r="F3105">
            <v>0</v>
          </cell>
          <cell r="G3105">
            <v>1039082.6</v>
          </cell>
          <cell r="H3105">
            <v>0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939038.82</v>
          </cell>
          <cell r="E3115">
            <v>16651289.699999999</v>
          </cell>
          <cell r="F3115">
            <v>140503792.13999999</v>
          </cell>
          <cell r="G3115">
            <v>939038.82</v>
          </cell>
          <cell r="H3115">
            <v>16651289.699999999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8575416</v>
          </cell>
          <cell r="E3122">
            <v>1558844850</v>
          </cell>
          <cell r="F3122">
            <v>0</v>
          </cell>
          <cell r="G3122">
            <v>8575416</v>
          </cell>
          <cell r="H3122">
            <v>1558844850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7812420</v>
          </cell>
          <cell r="E3127">
            <v>1132683700</v>
          </cell>
          <cell r="F3127">
            <v>0</v>
          </cell>
          <cell r="G3127">
            <v>7812420</v>
          </cell>
          <cell r="H3127">
            <v>1132683700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60595665</v>
          </cell>
          <cell r="F3130">
            <v>0</v>
          </cell>
          <cell r="G3130">
            <v>0</v>
          </cell>
          <cell r="H3130">
            <v>60595665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362214085</v>
          </cell>
          <cell r="F3131">
            <v>0</v>
          </cell>
          <cell r="G3131">
            <v>0</v>
          </cell>
          <cell r="H3131">
            <v>362214085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762996</v>
          </cell>
          <cell r="E3134">
            <v>3351400</v>
          </cell>
          <cell r="F3134">
            <v>0</v>
          </cell>
          <cell r="G3134">
            <v>762996</v>
          </cell>
          <cell r="H3134">
            <v>3351400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3047653971.0300002</v>
          </cell>
          <cell r="E3145">
            <v>2794824869.1599998</v>
          </cell>
          <cell r="F3145">
            <v>2907699607.5500002</v>
          </cell>
          <cell r="G3145">
            <v>3047653971.0300002</v>
          </cell>
          <cell r="H3145">
            <v>2794824869.1599998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137185671.52000001</v>
          </cell>
          <cell r="E3147">
            <v>156692807.22999999</v>
          </cell>
          <cell r="F3147">
            <v>152957275.22999999</v>
          </cell>
          <cell r="G3147">
            <v>137185671.52000001</v>
          </cell>
          <cell r="H3147">
            <v>156692807.22999999</v>
          </cell>
        </row>
        <row r="3148">
          <cell r="B3148">
            <v>517506</v>
          </cell>
          <cell r="C3148" t="str">
            <v>VEHÍCULOS</v>
          </cell>
          <cell r="D3148">
            <v>72820551.310000002</v>
          </cell>
          <cell r="E3148">
            <v>52960000</v>
          </cell>
          <cell r="F3148">
            <v>16599999.98</v>
          </cell>
          <cell r="G3148">
            <v>72820551.310000002</v>
          </cell>
          <cell r="H3148">
            <v>52960000</v>
          </cell>
        </row>
        <row r="3149">
          <cell r="B3149">
            <v>517507</v>
          </cell>
          <cell r="C3149" t="str">
            <v xml:space="preserve">EDIFICIOS </v>
          </cell>
          <cell r="D3149">
            <v>944678539.47000003</v>
          </cell>
          <cell r="E3149">
            <v>824947773.28999996</v>
          </cell>
          <cell r="F3149">
            <v>860338799.53999996</v>
          </cell>
          <cell r="G3149">
            <v>944678539.47000003</v>
          </cell>
          <cell r="H3149">
            <v>824947773.28999996</v>
          </cell>
        </row>
        <row r="3150">
          <cell r="B3150">
            <v>517508</v>
          </cell>
          <cell r="C3150" t="str">
            <v>ENSERES Y ACCESORIOS</v>
          </cell>
          <cell r="D3150">
            <v>579326.69999999995</v>
          </cell>
          <cell r="E3150">
            <v>1501017.41</v>
          </cell>
          <cell r="F3150">
            <v>219740201.49000001</v>
          </cell>
          <cell r="G3150">
            <v>579326.69999999995</v>
          </cell>
          <cell r="H3150">
            <v>1501017.41</v>
          </cell>
        </row>
        <row r="3151">
          <cell r="B3151">
            <v>517510</v>
          </cell>
          <cell r="C3151" t="str">
            <v>EQUIPO DE OFICINA</v>
          </cell>
          <cell r="D3151">
            <v>389062250.56</v>
          </cell>
          <cell r="E3151">
            <v>412215970.89999998</v>
          </cell>
          <cell r="F3151">
            <v>204668005.46000001</v>
          </cell>
          <cell r="G3151">
            <v>389062250.56</v>
          </cell>
          <cell r="H3151">
            <v>412215970.89999998</v>
          </cell>
        </row>
        <row r="3152">
          <cell r="B3152">
            <v>517512</v>
          </cell>
          <cell r="C3152" t="str">
            <v>EQUIPO INFORMÁTICO</v>
          </cell>
          <cell r="D3152">
            <v>586265406.22000003</v>
          </cell>
          <cell r="E3152">
            <v>590553924.41999996</v>
          </cell>
          <cell r="F3152">
            <v>635336066.26999998</v>
          </cell>
          <cell r="G3152">
            <v>586265406.22000003</v>
          </cell>
          <cell r="H3152">
            <v>590553924.41999996</v>
          </cell>
        </row>
        <row r="3153">
          <cell r="B3153">
            <v>517514</v>
          </cell>
          <cell r="C3153" t="str">
            <v>EQUIPO DE REDES Y COMUNICACIÓN</v>
          </cell>
          <cell r="D3153">
            <v>184140618.41</v>
          </cell>
          <cell r="E3153">
            <v>208852961.99000001</v>
          </cell>
          <cell r="F3153">
            <v>215663234.05000001</v>
          </cell>
          <cell r="G3153">
            <v>184140618.41</v>
          </cell>
          <cell r="H3153">
            <v>208852961.99000001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95118771.930000007</v>
          </cell>
          <cell r="E3156">
            <v>89417811.939999998</v>
          </cell>
          <cell r="F3156">
            <v>602396025.52999997</v>
          </cell>
          <cell r="G3156">
            <v>95118771.930000007</v>
          </cell>
          <cell r="H3156">
            <v>89417811.939999998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637802834.90999997</v>
          </cell>
          <cell r="E3164">
            <v>457682601.98000002</v>
          </cell>
          <cell r="F3164">
            <v>0</v>
          </cell>
          <cell r="G3164">
            <v>637802834.90999997</v>
          </cell>
          <cell r="H3164">
            <v>457682601.98000002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2775371129.8699999</v>
          </cell>
          <cell r="E3174">
            <v>2259757067.6199999</v>
          </cell>
          <cell r="F3174">
            <v>2321617853.7399998</v>
          </cell>
          <cell r="G3174">
            <v>2775371129.8699999</v>
          </cell>
          <cell r="H3174">
            <v>2259757067.6199999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2325320636.6100001</v>
          </cell>
          <cell r="E3177">
            <v>1886387110.99</v>
          </cell>
          <cell r="F3177">
            <v>1742761085.45</v>
          </cell>
          <cell r="G3177">
            <v>2325320636.6100001</v>
          </cell>
          <cell r="H3177">
            <v>1886387110.99</v>
          </cell>
        </row>
        <row r="3178">
          <cell r="B3178">
            <v>518025</v>
          </cell>
          <cell r="C3178" t="str">
            <v>LICENCIAS Y FRANQUICIAS</v>
          </cell>
          <cell r="D3178">
            <v>450050493.25999999</v>
          </cell>
          <cell r="E3178">
            <v>373369956.63</v>
          </cell>
          <cell r="F3178">
            <v>578856768.28999996</v>
          </cell>
          <cell r="G3178">
            <v>450050493.25999999</v>
          </cell>
          <cell r="H3178">
            <v>373369956.63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17877852214.32</v>
          </cell>
          <cell r="E3199">
            <v>21019788896.209999</v>
          </cell>
          <cell r="F3199">
            <v>17511175711.580002</v>
          </cell>
          <cell r="G3199">
            <v>17877852214.32</v>
          </cell>
          <cell r="H3199">
            <v>21019788896.209999</v>
          </cell>
        </row>
        <row r="3200">
          <cell r="B3200">
            <v>519005</v>
          </cell>
          <cell r="C3200" t="str">
            <v>SERVICIO DE ASEO Y VIGILANCIA</v>
          </cell>
          <cell r="D3200">
            <v>1113260240.9200001</v>
          </cell>
          <cell r="E3200">
            <v>1075311228</v>
          </cell>
          <cell r="F3200">
            <v>986439415</v>
          </cell>
          <cell r="G3200">
            <v>1113260240.9200001</v>
          </cell>
          <cell r="H3200">
            <v>1075311228</v>
          </cell>
        </row>
        <row r="3201">
          <cell r="B3201">
            <v>519010</v>
          </cell>
          <cell r="C3201" t="str">
            <v>SERVICIOS TEMPORALES</v>
          </cell>
          <cell r="D3201">
            <v>662805062.49000001</v>
          </cell>
          <cell r="E3201">
            <v>884443621.83000004</v>
          </cell>
          <cell r="F3201">
            <v>818313741</v>
          </cell>
          <cell r="G3201">
            <v>662805062.49000001</v>
          </cell>
          <cell r="H3201">
            <v>884443621.83000004</v>
          </cell>
        </row>
        <row r="3202">
          <cell r="B3202">
            <v>519015</v>
          </cell>
          <cell r="C3202" t="str">
            <v>PUBLICIDAD Y PROPAGANDA</v>
          </cell>
          <cell r="D3202">
            <v>248380258</v>
          </cell>
          <cell r="E3202">
            <v>1078567242</v>
          </cell>
          <cell r="F3202">
            <v>1073399393</v>
          </cell>
          <cell r="G3202">
            <v>248380258</v>
          </cell>
          <cell r="H3202">
            <v>1078567242</v>
          </cell>
        </row>
        <row r="3203">
          <cell r="B3203">
            <v>519020</v>
          </cell>
          <cell r="C3203" t="str">
            <v>RELACIONES PÚBLICAS</v>
          </cell>
          <cell r="D3203">
            <v>84823726.849999994</v>
          </cell>
          <cell r="E3203">
            <v>95289069.379999995</v>
          </cell>
          <cell r="F3203">
            <v>52060376.82</v>
          </cell>
          <cell r="G3203">
            <v>84823726.849999994</v>
          </cell>
          <cell r="H3203">
            <v>95289069.379999995</v>
          </cell>
        </row>
        <row r="3204">
          <cell r="B3204">
            <v>519025</v>
          </cell>
          <cell r="C3204" t="str">
            <v>SERVICIOS PÚBLICOS</v>
          </cell>
          <cell r="D3204">
            <v>1170698455.01</v>
          </cell>
          <cell r="E3204">
            <v>1123021221</v>
          </cell>
          <cell r="F3204">
            <v>1159199215</v>
          </cell>
          <cell r="G3204">
            <v>1170698455.01</v>
          </cell>
          <cell r="H3204">
            <v>1123021221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611071017.60000002</v>
          </cell>
          <cell r="E3206">
            <v>931851756.33000004</v>
          </cell>
          <cell r="F3206">
            <v>909661840.72000003</v>
          </cell>
          <cell r="G3206">
            <v>611071017.60000002</v>
          </cell>
          <cell r="H3206">
            <v>931851756.33000004</v>
          </cell>
        </row>
        <row r="3207">
          <cell r="B3207">
            <v>519040</v>
          </cell>
          <cell r="C3207" t="str">
            <v>TRANSPORTE</v>
          </cell>
          <cell r="D3207">
            <v>737220691</v>
          </cell>
          <cell r="E3207">
            <v>839121869.72000003</v>
          </cell>
          <cell r="F3207">
            <v>900265329</v>
          </cell>
          <cell r="G3207">
            <v>737220691</v>
          </cell>
          <cell r="H3207">
            <v>839121869.72000003</v>
          </cell>
        </row>
        <row r="3208">
          <cell r="B3208">
            <v>519045</v>
          </cell>
          <cell r="C3208" t="str">
            <v>ÚTILES Y PAPELERÍA</v>
          </cell>
          <cell r="D3208">
            <v>259351308.31</v>
          </cell>
          <cell r="E3208">
            <v>252440763</v>
          </cell>
          <cell r="F3208">
            <v>234889258</v>
          </cell>
          <cell r="G3208">
            <v>259351308.31</v>
          </cell>
          <cell r="H3208">
            <v>252440763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222416660.56999999</v>
          </cell>
          <cell r="E3212">
            <v>240226017.62</v>
          </cell>
          <cell r="F3212">
            <v>204770549.16999999</v>
          </cell>
          <cell r="G3212">
            <v>222416660.56999999</v>
          </cell>
          <cell r="H3212">
            <v>240226017.62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12755908980.469999</v>
          </cell>
          <cell r="E3218">
            <v>14482254515.66</v>
          </cell>
          <cell r="F3218">
            <v>11141098757.120001</v>
          </cell>
          <cell r="G3218">
            <v>12755908980.469999</v>
          </cell>
          <cell r="H3218">
            <v>14482254515.66</v>
          </cell>
        </row>
        <row r="3219">
          <cell r="B3219">
            <v>519097</v>
          </cell>
          <cell r="C3219" t="str">
            <v>RIESGO OPERATIVO</v>
          </cell>
          <cell r="D3219">
            <v>11915813.1</v>
          </cell>
          <cell r="E3219">
            <v>17261591.670000002</v>
          </cell>
          <cell r="F3219">
            <v>31077836.75</v>
          </cell>
          <cell r="G3219">
            <v>11915813.1</v>
          </cell>
          <cell r="H3219">
            <v>17261591.670000002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66945752261.260002</v>
          </cell>
          <cell r="E3301">
            <v>61918249329.959999</v>
          </cell>
          <cell r="F3301">
            <v>26744191930</v>
          </cell>
          <cell r="G3301">
            <v>66945752261.260002</v>
          </cell>
          <cell r="H3301">
            <v>61918249329.959999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66945752261.260002</v>
          </cell>
          <cell r="E3302">
            <v>61918249329.959999</v>
          </cell>
          <cell r="F3302">
            <v>26744191930</v>
          </cell>
          <cell r="G3302">
            <v>66945752261.260002</v>
          </cell>
          <cell r="H3302">
            <v>61918249329.959999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66945752261.260002</v>
          </cell>
          <cell r="E3303">
            <v>61918249329.959999</v>
          </cell>
          <cell r="F3303">
            <v>26744191930</v>
          </cell>
          <cell r="G3303">
            <v>66945752261.260002</v>
          </cell>
          <cell r="H3303">
            <v>61918249329.959999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90304426969.320007</v>
          </cell>
          <cell r="E3306">
            <v>113916556789.34</v>
          </cell>
          <cell r="F3306">
            <v>105280912489.03999</v>
          </cell>
          <cell r="G3306">
            <v>90304426969.320007</v>
          </cell>
          <cell r="H3306">
            <v>113916556789.34</v>
          </cell>
        </row>
        <row r="3307">
          <cell r="B3307">
            <v>590500</v>
          </cell>
          <cell r="C3307" t="str">
            <v>GANANCIAS Y PÉRDIDAS</v>
          </cell>
          <cell r="D3307">
            <v>90304426969.320007</v>
          </cell>
          <cell r="E3307">
            <v>113916556789.34</v>
          </cell>
          <cell r="F3307">
            <v>105280912489.03999</v>
          </cell>
          <cell r="G3307">
            <v>90304426969.320007</v>
          </cell>
          <cell r="H3307">
            <v>113916556789.34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126801890665.56</v>
          </cell>
          <cell r="E3309">
            <v>135122539480.17</v>
          </cell>
          <cell r="F3309">
            <v>290345581510.56</v>
          </cell>
          <cell r="G3309">
            <v>126801890665.56</v>
          </cell>
          <cell r="H3309">
            <v>135122539480.17</v>
          </cell>
        </row>
        <row r="3310">
          <cell r="B3310">
            <v>610500</v>
          </cell>
          <cell r="C3310" t="str">
            <v>ACREEDORAS POR CONTRA (DB)</v>
          </cell>
          <cell r="D3310">
            <v>126801890665.56</v>
          </cell>
          <cell r="E3310">
            <v>135122539480.17</v>
          </cell>
          <cell r="F3310">
            <v>290345581510.56</v>
          </cell>
          <cell r="G3310">
            <v>126801890665.56</v>
          </cell>
          <cell r="H3310">
            <v>135122539480.17</v>
          </cell>
        </row>
        <row r="3311">
          <cell r="B3311">
            <v>620000</v>
          </cell>
          <cell r="C3311" t="str">
            <v>ACREEDORAS</v>
          </cell>
          <cell r="D3311">
            <v>126801890665.56</v>
          </cell>
          <cell r="E3311">
            <v>135122539480.17</v>
          </cell>
          <cell r="F3311">
            <v>290345581510.56</v>
          </cell>
          <cell r="G3311">
            <v>126801890665.56</v>
          </cell>
          <cell r="H3311">
            <v>135122539480.17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725474008.42999995</v>
          </cell>
          <cell r="E3317">
            <v>1445168710</v>
          </cell>
          <cell r="F3317">
            <v>1668884300</v>
          </cell>
          <cell r="G3317">
            <v>725474008.42999995</v>
          </cell>
          <cell r="H3317">
            <v>1445168710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126076416657.13</v>
          </cell>
          <cell r="E3321">
            <v>133677370770.17</v>
          </cell>
          <cell r="F3321">
            <v>288676697210.56</v>
          </cell>
          <cell r="G3321">
            <v>126076416657.13</v>
          </cell>
          <cell r="H3321">
            <v>133677370770.17</v>
          </cell>
        </row>
        <row r="3322">
          <cell r="B3322">
            <v>630000</v>
          </cell>
          <cell r="C3322" t="str">
            <v>DEUDORAS POR CONTRA</v>
          </cell>
          <cell r="D3322">
            <v>847515110366.55005</v>
          </cell>
          <cell r="E3322">
            <v>829510107593.26001</v>
          </cell>
          <cell r="F3322">
            <v>1107556443414.5801</v>
          </cell>
          <cell r="G3322">
            <v>847515110366.55005</v>
          </cell>
          <cell r="H3322">
            <v>829510107593.26001</v>
          </cell>
        </row>
        <row r="3323">
          <cell r="B3323">
            <v>630500</v>
          </cell>
          <cell r="C3323" t="str">
            <v>DEUDORAS POR CONTRA (CR)</v>
          </cell>
          <cell r="D3323">
            <v>847515110366.55005</v>
          </cell>
          <cell r="E3323">
            <v>829510107593.26001</v>
          </cell>
          <cell r="F3323">
            <v>1107556443414.5801</v>
          </cell>
          <cell r="G3323">
            <v>847515110366.55005</v>
          </cell>
          <cell r="H3323">
            <v>829510107593.26001</v>
          </cell>
        </row>
        <row r="3324">
          <cell r="B3324">
            <v>640000</v>
          </cell>
          <cell r="C3324" t="str">
            <v>DEUDORAS</v>
          </cell>
          <cell r="D3324">
            <v>847515110366.55005</v>
          </cell>
          <cell r="E3324">
            <v>829510107593.26001</v>
          </cell>
          <cell r="F3324">
            <v>1107556443414.5801</v>
          </cell>
          <cell r="G3324">
            <v>847515110366.55005</v>
          </cell>
          <cell r="H3324">
            <v>829510107593.26001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0</v>
          </cell>
          <cell r="E3331">
            <v>8114273844.7200003</v>
          </cell>
          <cell r="F3331">
            <v>5832204198.4899998</v>
          </cell>
          <cell r="G3331">
            <v>0</v>
          </cell>
          <cell r="H3331">
            <v>8114273844.7200003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105817383.09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0</v>
          </cell>
          <cell r="E3350">
            <v>4683351672</v>
          </cell>
          <cell r="F3350">
            <v>4498896349.1700001</v>
          </cell>
          <cell r="G3350">
            <v>0</v>
          </cell>
          <cell r="H3350">
            <v>4683351672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0</v>
          </cell>
          <cell r="E3351">
            <v>3430922172.7199998</v>
          </cell>
          <cell r="F3351">
            <v>1227490466.23</v>
          </cell>
          <cell r="G3351">
            <v>0</v>
          </cell>
          <cell r="H3351">
            <v>3430922172.7199998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0</v>
          </cell>
          <cell r="E3354">
            <v>1876223713.01</v>
          </cell>
          <cell r="F3354">
            <v>1759438887.5</v>
          </cell>
          <cell r="G3354">
            <v>0</v>
          </cell>
          <cell r="H3354">
            <v>1876223713.01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0</v>
          </cell>
          <cell r="E3368">
            <v>690035787.26999998</v>
          </cell>
          <cell r="F3368">
            <v>1400491699.52</v>
          </cell>
          <cell r="G3368">
            <v>0</v>
          </cell>
          <cell r="H3368">
            <v>690035787.26999998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0</v>
          </cell>
          <cell r="E3369">
            <v>1186187925.74</v>
          </cell>
          <cell r="F3369">
            <v>358947187.98000002</v>
          </cell>
          <cell r="G3369">
            <v>0</v>
          </cell>
          <cell r="H3369">
            <v>1186187925.74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46492</v>
          </cell>
          <cell r="E3376">
            <v>47434</v>
          </cell>
          <cell r="F3376">
            <v>0</v>
          </cell>
          <cell r="G3376">
            <v>46492</v>
          </cell>
          <cell r="H3376">
            <v>47434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46492</v>
          </cell>
          <cell r="E3377">
            <v>47434</v>
          </cell>
          <cell r="F3377">
            <v>0</v>
          </cell>
          <cell r="G3377">
            <v>46492</v>
          </cell>
          <cell r="H3377">
            <v>47434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712936069972.07996</v>
          </cell>
          <cell r="E3407">
            <v>716379473839.85999</v>
          </cell>
          <cell r="F3407">
            <v>699540053660.21997</v>
          </cell>
          <cell r="G3407">
            <v>712936069972.07996</v>
          </cell>
          <cell r="H3407">
            <v>716379473839.85999</v>
          </cell>
        </row>
        <row r="3408">
          <cell r="B3408">
            <v>647505</v>
          </cell>
          <cell r="C3408" t="str">
            <v>PARTE CORRIENTE</v>
          </cell>
          <cell r="D3408">
            <v>131245673579.28</v>
          </cell>
          <cell r="E3408">
            <v>129901243051.67</v>
          </cell>
          <cell r="F3408">
            <v>125820024667.47</v>
          </cell>
          <cell r="G3408">
            <v>131245673579.28</v>
          </cell>
          <cell r="H3408">
            <v>129901243051.67</v>
          </cell>
        </row>
        <row r="3409">
          <cell r="B3409">
            <v>647510</v>
          </cell>
          <cell r="C3409" t="str">
            <v>PARTE NO CORRIENTE</v>
          </cell>
          <cell r="D3409">
            <v>581690396392.80005</v>
          </cell>
          <cell r="E3409">
            <v>586478230788.18994</v>
          </cell>
          <cell r="F3409">
            <v>573720028992.75</v>
          </cell>
          <cell r="G3409">
            <v>581690396392.80005</v>
          </cell>
          <cell r="H3409">
            <v>586478230788.18994</v>
          </cell>
        </row>
        <row r="3410">
          <cell r="B3410">
            <v>648000</v>
          </cell>
          <cell r="C3410" t="str">
            <v>OPCIONES DE COMPRA POR RECIBIR</v>
          </cell>
          <cell r="D3410">
            <v>23620785014.470001</v>
          </cell>
          <cell r="E3410">
            <v>21142196949.669998</v>
          </cell>
          <cell r="F3410">
            <v>19178495268.299999</v>
          </cell>
          <cell r="G3410">
            <v>23620785014.470001</v>
          </cell>
          <cell r="H3410">
            <v>21142196949.669998</v>
          </cell>
        </row>
        <row r="3411">
          <cell r="B3411">
            <v>648005</v>
          </cell>
          <cell r="C3411" t="str">
            <v>PARTE CORRIENTE</v>
          </cell>
          <cell r="D3411">
            <v>1054394238.6900001</v>
          </cell>
          <cell r="E3411">
            <v>1568052009</v>
          </cell>
          <cell r="F3411">
            <v>1226320539</v>
          </cell>
          <cell r="G3411">
            <v>1054394238.6900001</v>
          </cell>
          <cell r="H3411">
            <v>1568052009</v>
          </cell>
        </row>
        <row r="3412">
          <cell r="B3412">
            <v>648010</v>
          </cell>
          <cell r="C3412" t="str">
            <v>PARTE NO CORRIENTE</v>
          </cell>
          <cell r="D3412">
            <v>22566390775.779999</v>
          </cell>
          <cell r="E3412">
            <v>19574144940.669998</v>
          </cell>
          <cell r="F3412">
            <v>17952174729.299999</v>
          </cell>
          <cell r="G3412">
            <v>22566390775.779999</v>
          </cell>
          <cell r="H3412">
            <v>19574144940.669998</v>
          </cell>
        </row>
        <row r="3413">
          <cell r="B3413">
            <v>649500</v>
          </cell>
          <cell r="C3413" t="str">
            <v>DIVERSOS</v>
          </cell>
          <cell r="D3413">
            <v>110958208888</v>
          </cell>
          <cell r="E3413">
            <v>81997891812</v>
          </cell>
          <cell r="F3413">
            <v>381246251400.07001</v>
          </cell>
          <cell r="G3413">
            <v>110958208888</v>
          </cell>
          <cell r="H3413">
            <v>81997891812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16051279059409.9</v>
          </cell>
          <cell r="E3415">
            <v>16888603716220.4</v>
          </cell>
          <cell r="F3415">
            <v>17827164680531.5</v>
          </cell>
          <cell r="G3415">
            <v>16051279059409.9</v>
          </cell>
          <cell r="H3415">
            <v>16888603716220.4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657024105.60000002</v>
          </cell>
          <cell r="E3417">
            <v>4000000000</v>
          </cell>
          <cell r="F3417">
            <v>1500000000</v>
          </cell>
          <cell r="G3417">
            <v>657024105.60000002</v>
          </cell>
          <cell r="H3417">
            <v>4000000000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657024105.60000002</v>
          </cell>
          <cell r="E3418">
            <v>4000000000</v>
          </cell>
          <cell r="F3418">
            <v>1500000000</v>
          </cell>
          <cell r="G3418">
            <v>657024105.60000002</v>
          </cell>
          <cell r="H3418">
            <v>4000000000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87103996933.229996</v>
          </cell>
          <cell r="E3420">
            <v>66344245116.230003</v>
          </cell>
          <cell r="F3420">
            <v>61414465000</v>
          </cell>
          <cell r="G3420">
            <v>87103996933.229996</v>
          </cell>
          <cell r="H3420">
            <v>66344245116.230003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87103996933.229996</v>
          </cell>
          <cell r="E3422">
            <v>66344245116.230003</v>
          </cell>
          <cell r="F3422">
            <v>61414465000</v>
          </cell>
          <cell r="G3422">
            <v>87103996933.229996</v>
          </cell>
          <cell r="H3422">
            <v>66344245116.230003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128668248677.49001</v>
          </cell>
          <cell r="E3424">
            <v>128413310618.92999</v>
          </cell>
          <cell r="F3424">
            <v>126143614385.61</v>
          </cell>
          <cell r="G3424">
            <v>128668248677.49001</v>
          </cell>
          <cell r="H3424">
            <v>128413310618.92999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65529405822.339996</v>
          </cell>
          <cell r="E3426">
            <v>65819422880.019997</v>
          </cell>
          <cell r="F3426">
            <v>64055240327.139999</v>
          </cell>
          <cell r="G3426">
            <v>65529405822.339996</v>
          </cell>
          <cell r="H3426">
            <v>65819422880.019997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7709852042.3699999</v>
          </cell>
          <cell r="E3431">
            <v>7164896926.1300001</v>
          </cell>
          <cell r="F3431">
            <v>6643083245.6899996</v>
          </cell>
          <cell r="G3431">
            <v>7709852042.3699999</v>
          </cell>
          <cell r="H3431">
            <v>7164896926.1300001</v>
          </cell>
        </row>
        <row r="3432">
          <cell r="B3432">
            <v>812095</v>
          </cell>
          <cell r="C3432" t="str">
            <v>OTROS ACTIVOS</v>
          </cell>
          <cell r="D3432">
            <v>55428990812.779999</v>
          </cell>
          <cell r="E3432">
            <v>55428990812.779999</v>
          </cell>
          <cell r="F3432">
            <v>55445290812.779999</v>
          </cell>
          <cell r="G3432">
            <v>55428990812.779999</v>
          </cell>
          <cell r="H3432">
            <v>55428990812.779999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15834849789693.6</v>
          </cell>
          <cell r="E3529">
            <v>16689846160485.199</v>
          </cell>
          <cell r="F3529">
            <v>17638106601146</v>
          </cell>
          <cell r="G3529">
            <v>15834849789693.6</v>
          </cell>
          <cell r="H3529">
            <v>16689846160485.199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15834848481978</v>
          </cell>
          <cell r="E3533">
            <v>16689844852769.6</v>
          </cell>
          <cell r="F3533">
            <v>17638105293430.398</v>
          </cell>
          <cell r="G3533">
            <v>15834848481978</v>
          </cell>
          <cell r="H3533">
            <v>16689844852769.6</v>
          </cell>
        </row>
        <row r="3534">
          <cell r="B3534">
            <v>820000</v>
          </cell>
          <cell r="C3534" t="str">
            <v>ACREEDORAS</v>
          </cell>
          <cell r="D3534">
            <v>11227126443841.4</v>
          </cell>
          <cell r="E3534">
            <v>9371739976591.0801</v>
          </cell>
          <cell r="F3534">
            <v>9408506709764.6406</v>
          </cell>
          <cell r="G3534">
            <v>11227126443841.4</v>
          </cell>
          <cell r="H3534">
            <v>9371739976591.0801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167116219463.70999</v>
          </cell>
          <cell r="E3535">
            <v>166655566640.87</v>
          </cell>
          <cell r="F3535">
            <v>110731111735.27</v>
          </cell>
          <cell r="G3535">
            <v>167116219463.70999</v>
          </cell>
          <cell r="H3535">
            <v>166655566640.87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167116219463.70999</v>
          </cell>
          <cell r="E3539">
            <v>166655566640.87</v>
          </cell>
          <cell r="F3539">
            <v>110731111735.27</v>
          </cell>
          <cell r="G3539">
            <v>167116219463.70999</v>
          </cell>
          <cell r="H3539">
            <v>166655566640.87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77136</v>
          </cell>
          <cell r="E3544">
            <v>73947</v>
          </cell>
          <cell r="F3544">
            <v>74142.52</v>
          </cell>
          <cell r="G3544">
            <v>77136</v>
          </cell>
          <cell r="H3544">
            <v>73947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1650281513.7</v>
          </cell>
          <cell r="E3550">
            <v>3286640822.6999998</v>
          </cell>
          <cell r="F3550">
            <v>2398693530.6999998</v>
          </cell>
          <cell r="G3550">
            <v>1650281513.7</v>
          </cell>
          <cell r="H3550">
            <v>3286640822.6999998</v>
          </cell>
        </row>
        <row r="3551">
          <cell r="B3551">
            <v>821205</v>
          </cell>
          <cell r="C3551" t="str">
            <v>INMUEBLES</v>
          </cell>
          <cell r="D3551">
            <v>1418221836.7</v>
          </cell>
          <cell r="E3551">
            <v>2883801822.6999998</v>
          </cell>
          <cell r="F3551">
            <v>1943995552.7</v>
          </cell>
          <cell r="G3551">
            <v>1418221836.7</v>
          </cell>
          <cell r="H3551">
            <v>2883801822.6999998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232059677</v>
          </cell>
          <cell r="E3553">
            <v>316500000</v>
          </cell>
          <cell r="F3553">
            <v>368358978</v>
          </cell>
          <cell r="G3553">
            <v>232059677</v>
          </cell>
          <cell r="H3553">
            <v>316500000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86339000</v>
          </cell>
          <cell r="F3554">
            <v>86339000</v>
          </cell>
          <cell r="G3554">
            <v>0</v>
          </cell>
          <cell r="H3554">
            <v>86339000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535583412843.21997</v>
          </cell>
          <cell r="E3555">
            <v>482731660625.64001</v>
          </cell>
          <cell r="F3555">
            <v>456090861969.66998</v>
          </cell>
          <cell r="G3555">
            <v>535583412843.21997</v>
          </cell>
          <cell r="H3555">
            <v>482731660625.64001</v>
          </cell>
        </row>
        <row r="3556">
          <cell r="B3556">
            <v>821305</v>
          </cell>
          <cell r="C3556" t="str">
            <v>CRÉDITOS COMERCIALES</v>
          </cell>
          <cell r="D3556">
            <v>473893447335.12</v>
          </cell>
          <cell r="E3556">
            <v>425276499427.53998</v>
          </cell>
          <cell r="F3556">
            <v>400245588435.57001</v>
          </cell>
          <cell r="G3556">
            <v>473893447335.12</v>
          </cell>
          <cell r="H3556">
            <v>425276499427.53998</v>
          </cell>
        </row>
        <row r="3557">
          <cell r="B3557">
            <v>821310</v>
          </cell>
          <cell r="C3557" t="str">
            <v>CRÉDITOS DE CONSUMO</v>
          </cell>
          <cell r="D3557">
            <v>8690407447</v>
          </cell>
          <cell r="E3557">
            <v>7741662873</v>
          </cell>
          <cell r="F3557">
            <v>7322391382</v>
          </cell>
          <cell r="G3557">
            <v>8690407447</v>
          </cell>
          <cell r="H3557">
            <v>7741662873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17307461896</v>
          </cell>
          <cell r="E3558">
            <v>15223395896</v>
          </cell>
          <cell r="F3558">
            <v>13634091806</v>
          </cell>
          <cell r="G3558">
            <v>17307461896</v>
          </cell>
          <cell r="H3558">
            <v>15223395896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35692096165.099998</v>
          </cell>
          <cell r="E3560">
            <v>34490102429.099998</v>
          </cell>
          <cell r="F3560">
            <v>34888790346.099998</v>
          </cell>
          <cell r="G3560">
            <v>35692096165.099998</v>
          </cell>
          <cell r="H3560">
            <v>34490102429.099998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575524938084.29004</v>
          </cell>
          <cell r="E3561">
            <v>331140218442.54999</v>
          </cell>
          <cell r="F3561">
            <v>349845981478.63</v>
          </cell>
          <cell r="G3561">
            <v>575524938084.29004</v>
          </cell>
          <cell r="H3561">
            <v>331140218442.54999</v>
          </cell>
        </row>
        <row r="3562">
          <cell r="B3562">
            <v>821405</v>
          </cell>
          <cell r="C3562" t="str">
            <v>CRÉDITOS COMERCIALES</v>
          </cell>
          <cell r="D3562">
            <v>575524938084.29004</v>
          </cell>
          <cell r="E3562">
            <v>331140218442.54999</v>
          </cell>
          <cell r="F3562">
            <v>349845981478.63</v>
          </cell>
          <cell r="G3562">
            <v>575524938084.29004</v>
          </cell>
          <cell r="H3562">
            <v>331140218442.54999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472968814676.85999</v>
          </cell>
          <cell r="E3587">
            <v>461968284060.03998</v>
          </cell>
          <cell r="F3587">
            <v>436424139225.83002</v>
          </cell>
          <cell r="G3587">
            <v>472968814676.85999</v>
          </cell>
          <cell r="H3587">
            <v>461968284060.03998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428317436682.53998</v>
          </cell>
          <cell r="E3618">
            <v>410411105900.03998</v>
          </cell>
          <cell r="F3618">
            <v>395615318564.65997</v>
          </cell>
          <cell r="G3618">
            <v>428317436682.53998</v>
          </cell>
          <cell r="H3618">
            <v>410411105900.03998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6523477152</v>
          </cell>
          <cell r="E3619">
            <v>12977722873.379999</v>
          </cell>
          <cell r="F3619">
            <v>12929016489.309999</v>
          </cell>
          <cell r="G3619">
            <v>6523477152</v>
          </cell>
          <cell r="H3619">
            <v>12977722873.379999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1206179672</v>
          </cell>
          <cell r="E3620">
            <v>2143385274.4000001</v>
          </cell>
          <cell r="F3620">
            <v>402281940</v>
          </cell>
          <cell r="G3620">
            <v>1206179672</v>
          </cell>
          <cell r="H3620">
            <v>2143385274.4000001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13940926378.84</v>
          </cell>
          <cell r="E3621">
            <v>9139367573.6499996</v>
          </cell>
          <cell r="F3621">
            <v>14060834779.620001</v>
          </cell>
          <cell r="G3621">
            <v>13940926378.84</v>
          </cell>
          <cell r="H3621">
            <v>9139367573.6499996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14047763514.92</v>
          </cell>
          <cell r="E3622">
            <v>20088779788.16</v>
          </cell>
          <cell r="F3622">
            <v>6510352367.3599997</v>
          </cell>
          <cell r="G3622">
            <v>14047763514.92</v>
          </cell>
          <cell r="H3622">
            <v>20088779788.16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3440550242.0100002</v>
          </cell>
          <cell r="E3623">
            <v>3343676355.9899998</v>
          </cell>
          <cell r="F3623">
            <v>3520159414.73</v>
          </cell>
          <cell r="G3623">
            <v>3440550242.0100002</v>
          </cell>
          <cell r="H3623">
            <v>3343676355.9899998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212410526.72</v>
          </cell>
          <cell r="E3624">
            <v>369010625.81</v>
          </cell>
          <cell r="F3624">
            <v>312664022.88999999</v>
          </cell>
          <cell r="G3624">
            <v>212410526.72</v>
          </cell>
          <cell r="H3624">
            <v>369010625.81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39369841.670000002</v>
          </cell>
          <cell r="E3625">
            <v>93750203</v>
          </cell>
          <cell r="F3625">
            <v>16930054</v>
          </cell>
          <cell r="G3625">
            <v>39369841.670000002</v>
          </cell>
          <cell r="H3625">
            <v>93750203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320706757</v>
          </cell>
          <cell r="E3626">
            <v>378326343.63</v>
          </cell>
          <cell r="F3626">
            <v>712906817.76999998</v>
          </cell>
          <cell r="G3626">
            <v>320706757</v>
          </cell>
          <cell r="H3626">
            <v>378326343.63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415567671.88</v>
          </cell>
          <cell r="E3627">
            <v>770098488.45000005</v>
          </cell>
          <cell r="F3627">
            <v>282221771</v>
          </cell>
          <cell r="G3627">
            <v>415567671.88</v>
          </cell>
          <cell r="H3627">
            <v>770098488.45000005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1671846225.4300001</v>
          </cell>
          <cell r="E3628">
            <v>1161848246.8499999</v>
          </cell>
          <cell r="F3628">
            <v>1283101192.71</v>
          </cell>
          <cell r="G3628">
            <v>1671846225.4300001</v>
          </cell>
          <cell r="H3628">
            <v>1161848246.8499999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549033127.75999999</v>
          </cell>
          <cell r="E3629">
            <v>474896612.13999999</v>
          </cell>
          <cell r="F3629">
            <v>251430611.03</v>
          </cell>
          <cell r="G3629">
            <v>549033127.75999999</v>
          </cell>
          <cell r="H3629">
            <v>474896612.13999999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136489408.00999999</v>
          </cell>
          <cell r="E3630">
            <v>66873659.82</v>
          </cell>
          <cell r="F3630">
            <v>5672578.3499999996</v>
          </cell>
          <cell r="G3630">
            <v>136489408.00999999</v>
          </cell>
          <cell r="H3630">
            <v>66873659.82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1193756531.6300001</v>
          </cell>
          <cell r="E3631">
            <v>187127631.22999999</v>
          </cell>
          <cell r="F3631">
            <v>54811111.759999998</v>
          </cell>
          <cell r="G3631">
            <v>1193756531.6300001</v>
          </cell>
          <cell r="H3631">
            <v>187127631.22999999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953300944.45000005</v>
          </cell>
          <cell r="E3632">
            <v>362314483.49000001</v>
          </cell>
          <cell r="F3632">
            <v>466437510.63999999</v>
          </cell>
          <cell r="G3632">
            <v>953300944.45000005</v>
          </cell>
          <cell r="H3632">
            <v>362314483.49000001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19703792816.490002</v>
          </cell>
          <cell r="E3633">
            <v>19049971758.84</v>
          </cell>
          <cell r="F3633">
            <v>19667447346.240002</v>
          </cell>
          <cell r="G3633">
            <v>19703792816.490002</v>
          </cell>
          <cell r="H3633">
            <v>19049971758.84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19348471803.490002</v>
          </cell>
          <cell r="E3634">
            <v>18876261582.900002</v>
          </cell>
          <cell r="F3634">
            <v>19597203519.939999</v>
          </cell>
          <cell r="G3634">
            <v>19348471803.490002</v>
          </cell>
          <cell r="H3634">
            <v>18876261582.900002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309815411.06999999</v>
          </cell>
          <cell r="E3635">
            <v>125964724.75</v>
          </cell>
          <cell r="F3635">
            <v>0</v>
          </cell>
          <cell r="G3635">
            <v>309815411.06999999</v>
          </cell>
          <cell r="H3635">
            <v>125964724.75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42775689.340000004</v>
          </cell>
          <cell r="E3641">
            <v>45376364.829999998</v>
          </cell>
          <cell r="F3641">
            <v>67788306.299999997</v>
          </cell>
          <cell r="G3641">
            <v>42775689.340000004</v>
          </cell>
          <cell r="H3641">
            <v>45376364.829999998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1324526.98</v>
          </cell>
          <cell r="E3642">
            <v>558027.4</v>
          </cell>
          <cell r="F3642">
            <v>0</v>
          </cell>
          <cell r="G3642">
            <v>1324526.98</v>
          </cell>
          <cell r="H3642">
            <v>558027.4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629441</v>
          </cell>
          <cell r="E3647">
            <v>1776778.96</v>
          </cell>
          <cell r="F3647">
            <v>2455520</v>
          </cell>
          <cell r="G3647">
            <v>629441</v>
          </cell>
          <cell r="H3647">
            <v>1776778.96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775944.61</v>
          </cell>
          <cell r="E3648">
            <v>34280</v>
          </cell>
          <cell r="F3648">
            <v>0</v>
          </cell>
          <cell r="G3648">
            <v>775944.61</v>
          </cell>
          <cell r="H3648">
            <v>34280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1716757252.5</v>
          </cell>
          <cell r="E3672">
            <v>1306003862.52</v>
          </cell>
          <cell r="F3672">
            <v>1194919010.26</v>
          </cell>
          <cell r="G3672">
            <v>1716757252.5</v>
          </cell>
          <cell r="H3672">
            <v>1306003862.52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1705548457.3299999</v>
          </cell>
          <cell r="E3673">
            <v>1302178506.5</v>
          </cell>
          <cell r="F3673">
            <v>1190507381.3900001</v>
          </cell>
          <cell r="G3673">
            <v>1705548457.3299999</v>
          </cell>
          <cell r="H3673">
            <v>1302178506.5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4124087.74</v>
          </cell>
          <cell r="E3674">
            <v>0</v>
          </cell>
          <cell r="F3674">
            <v>0</v>
          </cell>
          <cell r="G3674">
            <v>4124087.74</v>
          </cell>
          <cell r="H3674">
            <v>0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1633578.34</v>
          </cell>
          <cell r="E3677">
            <v>0</v>
          </cell>
          <cell r="F3677">
            <v>0</v>
          </cell>
          <cell r="G3677">
            <v>1633578.34</v>
          </cell>
          <cell r="H3677">
            <v>0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4287485.76</v>
          </cell>
          <cell r="E3678">
            <v>3682949.02</v>
          </cell>
          <cell r="F3678">
            <v>4010799.87</v>
          </cell>
          <cell r="G3678">
            <v>4287485.76</v>
          </cell>
          <cell r="H3678">
            <v>3682949.02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57349.760000000002</v>
          </cell>
          <cell r="E3679">
            <v>0</v>
          </cell>
          <cell r="F3679">
            <v>0</v>
          </cell>
          <cell r="G3679">
            <v>57349.760000000002</v>
          </cell>
          <cell r="H3679">
            <v>0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44805.57</v>
          </cell>
          <cell r="E3682">
            <v>0</v>
          </cell>
          <cell r="F3682">
            <v>0</v>
          </cell>
          <cell r="G3682">
            <v>44805.57</v>
          </cell>
          <cell r="H3682">
            <v>0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113603</v>
          </cell>
          <cell r="E3683">
            <v>142407</v>
          </cell>
          <cell r="F3683">
            <v>400829</v>
          </cell>
          <cell r="G3683">
            <v>113603</v>
          </cell>
          <cell r="H3683">
            <v>142407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189</v>
          </cell>
          <cell r="E3684">
            <v>0</v>
          </cell>
          <cell r="F3684">
            <v>0</v>
          </cell>
          <cell r="G3684">
            <v>189</v>
          </cell>
          <cell r="H3684">
            <v>0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947696</v>
          </cell>
          <cell r="E3687">
            <v>0</v>
          </cell>
          <cell r="F3687">
            <v>0</v>
          </cell>
          <cell r="G3687">
            <v>947696</v>
          </cell>
          <cell r="H3687">
            <v>0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56531026.82</v>
          </cell>
          <cell r="E3688">
            <v>217360642.12</v>
          </cell>
          <cell r="F3688">
            <v>425816151.73000002</v>
          </cell>
          <cell r="G3688">
            <v>56531026.82</v>
          </cell>
          <cell r="H3688">
            <v>217360642.12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16815584.010000002</v>
          </cell>
          <cell r="E3689">
            <v>198726858.94</v>
          </cell>
          <cell r="F3689">
            <v>422828983.66000003</v>
          </cell>
          <cell r="G3689">
            <v>16815584.010000002</v>
          </cell>
          <cell r="H3689">
            <v>198726858.94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16565588.49</v>
          </cell>
          <cell r="F3690">
            <v>0</v>
          </cell>
          <cell r="G3690">
            <v>0</v>
          </cell>
          <cell r="H3690">
            <v>16565588.49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39714769.780000001</v>
          </cell>
          <cell r="E3692">
            <v>0</v>
          </cell>
          <cell r="F3692">
            <v>0</v>
          </cell>
          <cell r="G3692">
            <v>39714769.780000001</v>
          </cell>
          <cell r="H3692">
            <v>0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673.03</v>
          </cell>
          <cell r="E3694">
            <v>58791.68</v>
          </cell>
          <cell r="F3694">
            <v>2987168.07</v>
          </cell>
          <cell r="G3694">
            <v>673.03</v>
          </cell>
          <cell r="H3694">
            <v>58791.68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20567.009999999998</v>
          </cell>
          <cell r="F3695">
            <v>0</v>
          </cell>
          <cell r="G3695">
            <v>0</v>
          </cell>
          <cell r="H3695">
            <v>20567.009999999998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0</v>
          </cell>
          <cell r="E3699">
            <v>1988836</v>
          </cell>
          <cell r="F3699">
            <v>0</v>
          </cell>
          <cell r="G3699">
            <v>0</v>
          </cell>
          <cell r="H3699">
            <v>1988836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152940064564.22</v>
          </cell>
          <cell r="E3736">
            <v>126778390624.03</v>
          </cell>
          <cell r="F3736">
            <v>115252654359.67999</v>
          </cell>
          <cell r="G3736">
            <v>152940064564.22</v>
          </cell>
          <cell r="H3736">
            <v>126778390624.03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129632726158.41</v>
          </cell>
          <cell r="E3737">
            <v>110081774273.16</v>
          </cell>
          <cell r="F3737">
            <v>109933943237.92</v>
          </cell>
          <cell r="G3737">
            <v>129632726158.41</v>
          </cell>
          <cell r="H3737">
            <v>110081774273.16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2529163908.8499999</v>
          </cell>
          <cell r="E3738">
            <v>2702491587.4200001</v>
          </cell>
          <cell r="F3738">
            <v>2718159106.8200002</v>
          </cell>
          <cell r="G3738">
            <v>2529163908.8499999</v>
          </cell>
          <cell r="H3738">
            <v>2702491587.4200001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831927721.37</v>
          </cell>
          <cell r="E3739">
            <v>1380265883.74</v>
          </cell>
          <cell r="F3739">
            <v>812665266.44000006</v>
          </cell>
          <cell r="G3739">
            <v>831927721.37</v>
          </cell>
          <cell r="H3739">
            <v>1380265883.74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1717769121.5799999</v>
          </cell>
          <cell r="E3740">
            <v>290638887.77999997</v>
          </cell>
          <cell r="F3740">
            <v>375743712.27999997</v>
          </cell>
          <cell r="G3740">
            <v>1717769121.5799999</v>
          </cell>
          <cell r="H3740">
            <v>290638887.77999997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16686166385.84</v>
          </cell>
          <cell r="E3741">
            <v>11419553300.280001</v>
          </cell>
          <cell r="F3741">
            <v>1173150010.22</v>
          </cell>
          <cell r="G3741">
            <v>16686166385.84</v>
          </cell>
          <cell r="H3741">
            <v>11419553300.280001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332673954.94999999</v>
          </cell>
          <cell r="E3742">
            <v>446519814.02999997</v>
          </cell>
          <cell r="F3742">
            <v>179361259</v>
          </cell>
          <cell r="G3742">
            <v>332673954.94999999</v>
          </cell>
          <cell r="H3742">
            <v>446519814.02999997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9094491.5099999998</v>
          </cell>
          <cell r="E3743">
            <v>10234556</v>
          </cell>
          <cell r="F3743">
            <v>2076746</v>
          </cell>
          <cell r="G3743">
            <v>9094491.5099999998</v>
          </cell>
          <cell r="H3743">
            <v>10234556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10357091.470000001</v>
          </cell>
          <cell r="E3744">
            <v>0</v>
          </cell>
          <cell r="F3744">
            <v>17661672</v>
          </cell>
          <cell r="G3744">
            <v>10357091.470000001</v>
          </cell>
          <cell r="H3744">
            <v>0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2580629.4900000002</v>
          </cell>
          <cell r="E3745">
            <v>0</v>
          </cell>
          <cell r="F3745">
            <v>0</v>
          </cell>
          <cell r="G3745">
            <v>2580629.4900000002</v>
          </cell>
          <cell r="H3745">
            <v>0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946139742.57000005</v>
          </cell>
          <cell r="E3746">
            <v>233699033</v>
          </cell>
          <cell r="F3746">
            <v>34609603</v>
          </cell>
          <cell r="G3746">
            <v>946139742.57000005</v>
          </cell>
          <cell r="H3746">
            <v>233699033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2382907</v>
          </cell>
          <cell r="E3747">
            <v>533042</v>
          </cell>
          <cell r="F3747">
            <v>3833652</v>
          </cell>
          <cell r="G3747">
            <v>2382907</v>
          </cell>
          <cell r="H3747">
            <v>533042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21637</v>
          </cell>
          <cell r="E3748">
            <v>929658</v>
          </cell>
          <cell r="F3748">
            <v>1450094</v>
          </cell>
          <cell r="G3748">
            <v>21637</v>
          </cell>
          <cell r="H3748">
            <v>929658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2249005.6</v>
          </cell>
          <cell r="E3749">
            <v>0</v>
          </cell>
          <cell r="F3749">
            <v>0</v>
          </cell>
          <cell r="G3749">
            <v>2249005.6</v>
          </cell>
          <cell r="H3749">
            <v>0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24469321</v>
          </cell>
          <cell r="E3750">
            <v>653567.62</v>
          </cell>
          <cell r="F3750">
            <v>0</v>
          </cell>
          <cell r="G3750">
            <v>24469321</v>
          </cell>
          <cell r="H3750">
            <v>653567.62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212342487.58000001</v>
          </cell>
          <cell r="E3751">
            <v>211097021</v>
          </cell>
          <cell r="F3751">
            <v>0</v>
          </cell>
          <cell r="G3751">
            <v>212342487.58000001</v>
          </cell>
          <cell r="H3751">
            <v>211097021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6598008367594.1396</v>
          </cell>
          <cell r="E3752">
            <v>5646146126566.2598</v>
          </cell>
          <cell r="F3752">
            <v>5651388047388.1797</v>
          </cell>
          <cell r="G3752">
            <v>6598008367594.1396</v>
          </cell>
          <cell r="H3752">
            <v>5646146126566.2598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6528319669314.1504</v>
          </cell>
          <cell r="E3753">
            <v>5570023792360.8896</v>
          </cell>
          <cell r="F3753">
            <v>5559185809229.5996</v>
          </cell>
          <cell r="G3753">
            <v>6528319669314.1504</v>
          </cell>
          <cell r="H3753">
            <v>5570023792360.8896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1401402481.3800001</v>
          </cell>
          <cell r="E3754">
            <v>7030872454.4899998</v>
          </cell>
          <cell r="F3754">
            <v>10621039278.18</v>
          </cell>
          <cell r="G3754">
            <v>1401402481.3800001</v>
          </cell>
          <cell r="H3754">
            <v>7030872454.4899998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2355710175.1900001</v>
          </cell>
          <cell r="E3755">
            <v>2772442787.6799998</v>
          </cell>
          <cell r="F3755">
            <v>2764513363.6300001</v>
          </cell>
          <cell r="G3755">
            <v>2355710175.1900001</v>
          </cell>
          <cell r="H3755">
            <v>2772442787.6799998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3077543030.8600001</v>
          </cell>
          <cell r="E3756">
            <v>3652920424.2199998</v>
          </cell>
          <cell r="F3756">
            <v>23449982776.599998</v>
          </cell>
          <cell r="G3756">
            <v>3077543030.8600001</v>
          </cell>
          <cell r="H3756">
            <v>3652920424.2199998</v>
          </cell>
        </row>
        <row r="3757">
          <cell r="B3757">
            <v>828810</v>
          </cell>
          <cell r="C3757" t="str">
            <v>CAPITAL - MORA MAYOR A 12 MESES</v>
          </cell>
          <cell r="D3757">
            <v>23659949076.040001</v>
          </cell>
          <cell r="E3757">
            <v>25533206574.639999</v>
          </cell>
          <cell r="F3757">
            <v>13215224513.26</v>
          </cell>
          <cell r="G3757">
            <v>23659949076.040001</v>
          </cell>
          <cell r="H3757">
            <v>25533206574.639999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37381814062.150002</v>
          </cell>
          <cell r="E3758">
            <v>34693955465.959999</v>
          </cell>
          <cell r="F3758">
            <v>39129129253.209999</v>
          </cell>
          <cell r="G3758">
            <v>37381814062.150002</v>
          </cell>
          <cell r="H3758">
            <v>34693955465.959999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33650163.390000001</v>
          </cell>
          <cell r="E3759">
            <v>235653655.83000001</v>
          </cell>
          <cell r="F3759">
            <v>562379250.02999997</v>
          </cell>
          <cell r="G3759">
            <v>33650163.390000001</v>
          </cell>
          <cell r="H3759">
            <v>235653655.83000001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88167345</v>
          </cell>
          <cell r="E3760">
            <v>121747540</v>
          </cell>
          <cell r="F3760">
            <v>133080378.29000001</v>
          </cell>
          <cell r="G3760">
            <v>88167345</v>
          </cell>
          <cell r="H3760">
            <v>121747540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146978916</v>
          </cell>
          <cell r="E3761">
            <v>143225839.74000001</v>
          </cell>
          <cell r="F3761">
            <v>908523123.08000004</v>
          </cell>
          <cell r="G3761">
            <v>146978916</v>
          </cell>
          <cell r="H3761">
            <v>143225839.74000001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443876170.45999998</v>
          </cell>
          <cell r="E3762">
            <v>1013400316.08</v>
          </cell>
          <cell r="F3762">
            <v>433607785.70999998</v>
          </cell>
          <cell r="G3762">
            <v>443876170.45999998</v>
          </cell>
          <cell r="H3762">
            <v>1013400316.08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217731305.12</v>
          </cell>
          <cell r="E3763">
            <v>373917383.19999999</v>
          </cell>
          <cell r="F3763">
            <v>344730124.49000001</v>
          </cell>
          <cell r="G3763">
            <v>217731305.12</v>
          </cell>
          <cell r="H3763">
            <v>373917383.19999999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55987863</v>
          </cell>
          <cell r="E3764">
            <v>83227748</v>
          </cell>
          <cell r="F3764">
            <v>83311920</v>
          </cell>
          <cell r="G3764">
            <v>55987863</v>
          </cell>
          <cell r="H3764">
            <v>83227748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86000059.829999998</v>
          </cell>
          <cell r="E3765">
            <v>43357061</v>
          </cell>
          <cell r="F3765">
            <v>374886766.10000002</v>
          </cell>
          <cell r="G3765">
            <v>86000059.829999998</v>
          </cell>
          <cell r="H3765">
            <v>43357061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271126020.08999997</v>
          </cell>
          <cell r="E3766">
            <v>164330762.03999999</v>
          </cell>
          <cell r="F3766">
            <v>45267880</v>
          </cell>
          <cell r="G3766">
            <v>271126020.08999997</v>
          </cell>
          <cell r="H3766">
            <v>164330762.03999999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468761611.48000002</v>
          </cell>
          <cell r="E3767">
            <v>260076192.49000001</v>
          </cell>
          <cell r="F3767">
            <v>136561746</v>
          </cell>
          <cell r="G3767">
            <v>468761611.48000002</v>
          </cell>
          <cell r="H3767">
            <v>260076192.49000001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2701857186869.5</v>
          </cell>
          <cell r="E3768">
            <v>2132459678598.51</v>
          </cell>
          <cell r="F3768">
            <v>2265086963425.9302</v>
          </cell>
          <cell r="G3768">
            <v>2701857186869.5</v>
          </cell>
          <cell r="H3768">
            <v>2132459678598.51</v>
          </cell>
        </row>
        <row r="3769">
          <cell r="B3769">
            <v>830000</v>
          </cell>
          <cell r="C3769" t="str">
            <v>DEUDORAS POR CONTRA</v>
          </cell>
          <cell r="D3769">
            <v>16051279059409.9</v>
          </cell>
          <cell r="E3769">
            <v>16888603716220.4</v>
          </cell>
          <cell r="F3769">
            <v>17827164680531.5</v>
          </cell>
          <cell r="G3769">
            <v>16051279059409.9</v>
          </cell>
          <cell r="H3769">
            <v>16888603716220.4</v>
          </cell>
        </row>
        <row r="3770">
          <cell r="B3770">
            <v>830500</v>
          </cell>
          <cell r="C3770" t="str">
            <v>DEUDORAS POR CONTRA (CR)</v>
          </cell>
          <cell r="D3770">
            <v>16051279059409.9</v>
          </cell>
          <cell r="E3770">
            <v>16888603716220.4</v>
          </cell>
          <cell r="F3770">
            <v>17827164680531.5</v>
          </cell>
          <cell r="G3770">
            <v>16051279059409.9</v>
          </cell>
          <cell r="H3770">
            <v>16888603716220.4</v>
          </cell>
        </row>
        <row r="3771">
          <cell r="B3771">
            <v>840000</v>
          </cell>
          <cell r="C3771" t="str">
            <v>ACREEDORAS POR CONTRA</v>
          </cell>
          <cell r="D3771">
            <v>11227126443841.4</v>
          </cell>
          <cell r="E3771">
            <v>9371739976591.0801</v>
          </cell>
          <cell r="F3771">
            <v>9408506709764.6406</v>
          </cell>
          <cell r="G3771">
            <v>11227126443841.4</v>
          </cell>
          <cell r="H3771">
            <v>9371739976591.0801</v>
          </cell>
        </row>
        <row r="3772">
          <cell r="B3772">
            <v>840500</v>
          </cell>
          <cell r="C3772" t="str">
            <v>ACREEDORAS POR CONTRA (DB)</v>
          </cell>
          <cell r="D3772">
            <v>11227126443841.4</v>
          </cell>
          <cell r="E3772">
            <v>9371739976591.0801</v>
          </cell>
          <cell r="F3772">
            <v>9408506709764.6406</v>
          </cell>
          <cell r="G3772">
            <v>11227126443841.4</v>
          </cell>
          <cell r="H3772">
            <v>9371739976591.0801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8421020427618.8604</v>
          </cell>
          <cell r="E7">
            <v>6845960081581.3604</v>
          </cell>
          <cell r="F7">
            <v>7013892030817</v>
          </cell>
          <cell r="G7">
            <v>8421020427618.8604</v>
          </cell>
          <cell r="H7">
            <v>6845960081581.3604</v>
          </cell>
        </row>
        <row r="8">
          <cell r="B8">
            <v>110000</v>
          </cell>
          <cell r="C8" t="str">
            <v xml:space="preserve">EFECTIVO </v>
          </cell>
          <cell r="D8">
            <v>122547166983.10001</v>
          </cell>
          <cell r="E8">
            <v>131576841855.37</v>
          </cell>
          <cell r="F8">
            <v>82664993734.240005</v>
          </cell>
          <cell r="G8">
            <v>122547166983.10001</v>
          </cell>
          <cell r="H8">
            <v>131576841855.37</v>
          </cell>
        </row>
        <row r="9">
          <cell r="B9">
            <v>110500</v>
          </cell>
          <cell r="C9" t="str">
            <v>CAJA</v>
          </cell>
          <cell r="D9">
            <v>6812484</v>
          </cell>
          <cell r="E9">
            <v>6725434</v>
          </cell>
          <cell r="F9">
            <v>39932845.82</v>
          </cell>
          <cell r="G9">
            <v>6812484</v>
          </cell>
          <cell r="H9">
            <v>6725434</v>
          </cell>
        </row>
        <row r="10">
          <cell r="B10">
            <v>110505</v>
          </cell>
          <cell r="C10" t="str">
            <v>EFECTIVO</v>
          </cell>
          <cell r="D10">
            <v>0</v>
          </cell>
          <cell r="E10">
            <v>0</v>
          </cell>
          <cell r="F10">
            <v>28932845.82</v>
          </cell>
          <cell r="G10">
            <v>0</v>
          </cell>
          <cell r="H10">
            <v>0</v>
          </cell>
        </row>
        <row r="11">
          <cell r="B11">
            <v>110510</v>
          </cell>
          <cell r="C11" t="str">
            <v>CHEQUES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6812484</v>
          </cell>
          <cell r="E13">
            <v>6725434</v>
          </cell>
          <cell r="F13">
            <v>11000000</v>
          </cell>
          <cell r="G13">
            <v>6812484</v>
          </cell>
          <cell r="H13">
            <v>6725434</v>
          </cell>
        </row>
        <row r="14">
          <cell r="B14">
            <v>111000</v>
          </cell>
          <cell r="C14" t="str">
            <v>BANCO DE LA REPÚBLICA</v>
          </cell>
          <cell r="D14">
            <v>17126387876.59</v>
          </cell>
          <cell r="E14">
            <v>18217671834.68</v>
          </cell>
          <cell r="F14">
            <v>35906245470.360001</v>
          </cell>
          <cell r="G14">
            <v>17126387876.59</v>
          </cell>
          <cell r="H14">
            <v>18217671834.68</v>
          </cell>
        </row>
        <row r="15">
          <cell r="B15">
            <v>111005</v>
          </cell>
          <cell r="C15" t="str">
            <v>CUENTA CORRIENTE BANCARIA</v>
          </cell>
          <cell r="D15">
            <v>17126387876.59</v>
          </cell>
          <cell r="E15">
            <v>18217671834.68</v>
          </cell>
          <cell r="F15">
            <v>35906245470.360001</v>
          </cell>
          <cell r="G15">
            <v>17126387876.59</v>
          </cell>
          <cell r="H15">
            <v>18217671834.68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105413966622.50999</v>
          </cell>
          <cell r="E19">
            <v>113352444586.69</v>
          </cell>
          <cell r="F19">
            <v>46718815418.059998</v>
          </cell>
          <cell r="G19">
            <v>105413966622.50999</v>
          </cell>
          <cell r="H19">
            <v>113352444586.69</v>
          </cell>
        </row>
        <row r="20">
          <cell r="B20">
            <v>111505</v>
          </cell>
          <cell r="C20" t="str">
            <v>BANCOS NACIONALES</v>
          </cell>
          <cell r="D20">
            <v>97687680667.910004</v>
          </cell>
          <cell r="E20">
            <v>106008657809.49001</v>
          </cell>
          <cell r="F20">
            <v>24988826110.759998</v>
          </cell>
          <cell r="G20">
            <v>97687680667.910004</v>
          </cell>
          <cell r="H20">
            <v>106008657809.49001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7726285954.6000004</v>
          </cell>
          <cell r="E22">
            <v>7343786777.1999998</v>
          </cell>
          <cell r="F22">
            <v>21729989307.299999</v>
          </cell>
          <cell r="G22">
            <v>7726285954.6000004</v>
          </cell>
          <cell r="H22">
            <v>7343786777.1999998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232420906673.34</v>
          </cell>
          <cell r="E33">
            <v>21417337675.279999</v>
          </cell>
          <cell r="F33">
            <v>87996812540.850006</v>
          </cell>
          <cell r="G33">
            <v>232420906673.34</v>
          </cell>
          <cell r="H33">
            <v>21417337675.279999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232420906673.34</v>
          </cell>
          <cell r="E39">
            <v>21417337675.279999</v>
          </cell>
          <cell r="F39">
            <v>87996812540.850006</v>
          </cell>
          <cell r="G39">
            <v>232420906673.34</v>
          </cell>
          <cell r="H39">
            <v>21417337675.279999</v>
          </cell>
        </row>
        <row r="40">
          <cell r="B40">
            <v>121005</v>
          </cell>
          <cell r="C40" t="str">
            <v>BANCOS</v>
          </cell>
          <cell r="D40">
            <v>151154137654.17001</v>
          </cell>
          <cell r="E40">
            <v>16414826564.16</v>
          </cell>
          <cell r="F40">
            <v>52984637460.510002</v>
          </cell>
          <cell r="G40">
            <v>151154137654.17001</v>
          </cell>
          <cell r="H40">
            <v>16414826564.16</v>
          </cell>
        </row>
        <row r="41">
          <cell r="B41">
            <v>121010</v>
          </cell>
          <cell r="C41" t="str">
            <v>CORPORACIONES FINANCIERAS</v>
          </cell>
          <cell r="D41">
            <v>0</v>
          </cell>
          <cell r="E41">
            <v>5002511111.1199999</v>
          </cell>
          <cell r="F41">
            <v>35012175080.339996</v>
          </cell>
          <cell r="G41">
            <v>0</v>
          </cell>
          <cell r="H41">
            <v>5002511111.1199999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81266769019.169998</v>
          </cell>
          <cell r="E47">
            <v>0</v>
          </cell>
          <cell r="F47">
            <v>0</v>
          </cell>
          <cell r="G47">
            <v>81266769019.169998</v>
          </cell>
          <cell r="H47">
            <v>0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1515018117259.46</v>
          </cell>
          <cell r="E72">
            <v>1227632539322.22</v>
          </cell>
          <cell r="F72">
            <v>1331203047657.1399</v>
          </cell>
          <cell r="G72">
            <v>1515018117259.46</v>
          </cell>
          <cell r="H72">
            <v>1227632539322.22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624343624573.93994</v>
          </cell>
          <cell r="E73">
            <v>413231260100</v>
          </cell>
          <cell r="F73">
            <v>541194450000</v>
          </cell>
          <cell r="G73">
            <v>624343624573.93994</v>
          </cell>
          <cell r="H73">
            <v>413231260100</v>
          </cell>
        </row>
        <row r="74">
          <cell r="B74">
            <v>130105</v>
          </cell>
          <cell r="C74" t="str">
            <v>TÍTULOS DE TESORERÍA –TES</v>
          </cell>
          <cell r="D74">
            <v>594418287653.93994</v>
          </cell>
          <cell r="E74">
            <v>382678890000</v>
          </cell>
          <cell r="F74">
            <v>467428445000</v>
          </cell>
          <cell r="G74">
            <v>594418287653.93994</v>
          </cell>
          <cell r="H74">
            <v>382678890000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29925336920</v>
          </cell>
          <cell r="E76">
            <v>30552370100</v>
          </cell>
          <cell r="F76">
            <v>73766005000</v>
          </cell>
          <cell r="G76">
            <v>29925336920</v>
          </cell>
          <cell r="H76">
            <v>30552370100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130205</v>
          </cell>
          <cell r="C79" t="str">
            <v>EMISORES NACIONALES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139573133709.04001</v>
          </cell>
          <cell r="E86">
            <v>140706973933.69</v>
          </cell>
          <cell r="F86">
            <v>123669747216.37</v>
          </cell>
          <cell r="G86">
            <v>139573133709.04001</v>
          </cell>
          <cell r="H86">
            <v>140706973933.69</v>
          </cell>
        </row>
        <row r="87">
          <cell r="B87">
            <v>130405</v>
          </cell>
          <cell r="C87" t="str">
            <v>EMISORES NACIONALES</v>
          </cell>
          <cell r="D87">
            <v>90373567827.169998</v>
          </cell>
          <cell r="E87">
            <v>86053021308.009995</v>
          </cell>
          <cell r="F87">
            <v>75667016418.119995</v>
          </cell>
          <cell r="G87">
            <v>90373567827.169998</v>
          </cell>
          <cell r="H87">
            <v>86053021308.009995</v>
          </cell>
        </row>
        <row r="88">
          <cell r="B88">
            <v>130410</v>
          </cell>
          <cell r="C88" t="str">
            <v>EMISORES EXTRANJEROS</v>
          </cell>
          <cell r="D88">
            <v>49199565881.870003</v>
          </cell>
          <cell r="E88">
            <v>54653952625.68</v>
          </cell>
          <cell r="F88">
            <v>48002730798.25</v>
          </cell>
          <cell r="G88">
            <v>49199565881.870003</v>
          </cell>
          <cell r="H88">
            <v>54653952625.68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0</v>
          </cell>
          <cell r="E89">
            <v>0</v>
          </cell>
          <cell r="F89">
            <v>12511800000</v>
          </cell>
          <cell r="G89">
            <v>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0</v>
          </cell>
          <cell r="E90">
            <v>0</v>
          </cell>
          <cell r="F90">
            <v>12511800000</v>
          </cell>
          <cell r="G90">
            <v>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112305586112.27</v>
          </cell>
          <cell r="E129">
            <v>105992046122.55</v>
          </cell>
          <cell r="F129">
            <v>104036039134.62</v>
          </cell>
          <cell r="G129">
            <v>112305586112.27</v>
          </cell>
          <cell r="H129">
            <v>105992046122.55</v>
          </cell>
        </row>
        <row r="130">
          <cell r="B130">
            <v>131505</v>
          </cell>
          <cell r="C130" t="str">
            <v>SUBSIDIARIAS Y FILIALES NACIONALES</v>
          </cell>
          <cell r="D130">
            <v>112305586112.27</v>
          </cell>
          <cell r="E130">
            <v>105992046122.55</v>
          </cell>
          <cell r="F130">
            <v>104036039134.62</v>
          </cell>
          <cell r="G130">
            <v>112305586112.27</v>
          </cell>
          <cell r="H130">
            <v>105992046122.55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115396652974.28</v>
          </cell>
          <cell r="E132">
            <v>119929601372.52</v>
          </cell>
          <cell r="F132">
            <v>126262831579.98</v>
          </cell>
          <cell r="G132">
            <v>115396652974.28</v>
          </cell>
          <cell r="H132">
            <v>119929601372.52</v>
          </cell>
        </row>
        <row r="133">
          <cell r="B133">
            <v>131605</v>
          </cell>
          <cell r="C133" t="str">
            <v>ASOCIADAS NACIONALES</v>
          </cell>
          <cell r="D133">
            <v>115396652974.28</v>
          </cell>
          <cell r="E133">
            <v>119929601372.52</v>
          </cell>
          <cell r="F133">
            <v>126262831579.98</v>
          </cell>
          <cell r="G133">
            <v>115396652974.28</v>
          </cell>
          <cell r="H133">
            <v>119929601372.52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304728291552.91998</v>
          </cell>
          <cell r="E135">
            <v>363388622147.20001</v>
          </cell>
          <cell r="F135">
            <v>288589292642.70001</v>
          </cell>
          <cell r="G135">
            <v>304728291552.91998</v>
          </cell>
          <cell r="H135">
            <v>363388622147.20001</v>
          </cell>
        </row>
        <row r="136">
          <cell r="B136">
            <v>131705</v>
          </cell>
          <cell r="C136" t="str">
            <v>TÍTULOS DE TESORERÍA –TES</v>
          </cell>
          <cell r="D136">
            <v>304728291552.91998</v>
          </cell>
          <cell r="E136">
            <v>363388622147.20001</v>
          </cell>
          <cell r="F136">
            <v>288589292642.70001</v>
          </cell>
          <cell r="G136">
            <v>304728291552.91998</v>
          </cell>
          <cell r="H136">
            <v>363388622147.20001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12210500000</v>
          </cell>
          <cell r="E147">
            <v>0</v>
          </cell>
          <cell r="F147">
            <v>61350810000</v>
          </cell>
          <cell r="G147">
            <v>12210500000</v>
          </cell>
          <cell r="H147">
            <v>0</v>
          </cell>
        </row>
        <row r="148">
          <cell r="B148">
            <v>132105</v>
          </cell>
          <cell r="C148" t="str">
            <v>TÍTULOS DE TESORERÍA –TES</v>
          </cell>
          <cell r="D148">
            <v>12210500000</v>
          </cell>
          <cell r="E148">
            <v>0</v>
          </cell>
          <cell r="F148">
            <v>61350810000</v>
          </cell>
          <cell r="G148">
            <v>12210500000</v>
          </cell>
          <cell r="H148">
            <v>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87097949317</v>
          </cell>
          <cell r="E152">
            <v>66338197500</v>
          </cell>
          <cell r="F152">
            <v>61414465000</v>
          </cell>
          <cell r="G152">
            <v>87097949317</v>
          </cell>
          <cell r="H152">
            <v>66338197500</v>
          </cell>
        </row>
        <row r="153">
          <cell r="B153">
            <v>132205</v>
          </cell>
          <cell r="C153" t="str">
            <v>TÍTULOS DE TESORERÍA –TES</v>
          </cell>
          <cell r="D153">
            <v>87097949317</v>
          </cell>
          <cell r="E153">
            <v>66338197500</v>
          </cell>
          <cell r="F153">
            <v>61414465000</v>
          </cell>
          <cell r="G153">
            <v>87097949317</v>
          </cell>
          <cell r="H153">
            <v>66338197500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122187073350.7</v>
          </cell>
          <cell r="E179">
            <v>20755930737.700001</v>
          </cell>
          <cell r="F179">
            <v>27170920038.700001</v>
          </cell>
          <cell r="G179">
            <v>122187073350.7</v>
          </cell>
          <cell r="H179">
            <v>20755930737.700001</v>
          </cell>
        </row>
        <row r="180">
          <cell r="B180">
            <v>135205</v>
          </cell>
          <cell r="C180" t="str">
            <v>DE MONEDAS (PESO/DÓLAR)</v>
          </cell>
          <cell r="D180">
            <v>122187073350.7</v>
          </cell>
          <cell r="E180">
            <v>20755930737.700001</v>
          </cell>
          <cell r="F180">
            <v>27170920038.700001</v>
          </cell>
          <cell r="G180">
            <v>122187073350.7</v>
          </cell>
          <cell r="H180">
            <v>20755930737.700001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2824694330.6900001</v>
          </cell>
          <cell r="E257">
            <v>2710092591.4400001</v>
          </cell>
          <cell r="F257">
            <v>14997307955.23</v>
          </cell>
          <cell r="G257">
            <v>2824694330.6900001</v>
          </cell>
          <cell r="H257">
            <v>2710092591.4400001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6349803341728.9902</v>
          </cell>
          <cell r="E258">
            <v>5369406456816.0996</v>
          </cell>
          <cell r="F258">
            <v>5366681700302.46</v>
          </cell>
          <cell r="G258">
            <v>6349803341728.9902</v>
          </cell>
          <cell r="H258">
            <v>5369406456816.0996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4922052700.3599997</v>
          </cell>
          <cell r="E265">
            <v>4797431825.2600002</v>
          </cell>
          <cell r="F265">
            <v>4596597185.1999998</v>
          </cell>
          <cell r="G265">
            <v>4922052700.3599997</v>
          </cell>
          <cell r="H265">
            <v>4797431825.2600002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4695923895.5500002</v>
          </cell>
          <cell r="E266">
            <v>4544545354.6000004</v>
          </cell>
          <cell r="F266">
            <v>4596597185.1999998</v>
          </cell>
          <cell r="G266">
            <v>4695923895.5500002</v>
          </cell>
          <cell r="H266">
            <v>4544545354.6000004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99391194.200000003</v>
          </cell>
          <cell r="E268">
            <v>252886470.66</v>
          </cell>
          <cell r="F268">
            <v>0</v>
          </cell>
          <cell r="G268">
            <v>99391194.200000003</v>
          </cell>
          <cell r="H268">
            <v>252886470.66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126737610.61</v>
          </cell>
          <cell r="E270">
            <v>0</v>
          </cell>
          <cell r="F270">
            <v>0</v>
          </cell>
          <cell r="G270">
            <v>126737610.61</v>
          </cell>
          <cell r="H270">
            <v>0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201803860.77000001</v>
          </cell>
          <cell r="E282">
            <v>242106012.47999999</v>
          </cell>
          <cell r="F282">
            <v>443120936.94</v>
          </cell>
          <cell r="G282">
            <v>201803860.77000001</v>
          </cell>
          <cell r="H282">
            <v>242106012.47999999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159501816.22</v>
          </cell>
          <cell r="E283">
            <v>168208886.87</v>
          </cell>
          <cell r="F283">
            <v>443120936.94</v>
          </cell>
          <cell r="G283">
            <v>159501816.22</v>
          </cell>
          <cell r="H283">
            <v>168208886.87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57331537.119999997</v>
          </cell>
          <cell r="F284">
            <v>0</v>
          </cell>
          <cell r="G284">
            <v>0</v>
          </cell>
          <cell r="H284">
            <v>57331537.119999997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953696.43</v>
          </cell>
          <cell r="E285">
            <v>16565588.49</v>
          </cell>
          <cell r="F285">
            <v>0</v>
          </cell>
          <cell r="G285">
            <v>953696.43</v>
          </cell>
          <cell r="H285">
            <v>16565588.49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41348348.119999997</v>
          </cell>
          <cell r="E286">
            <v>0</v>
          </cell>
          <cell r="F286">
            <v>0</v>
          </cell>
          <cell r="G286">
            <v>41348348.119999997</v>
          </cell>
          <cell r="H286">
            <v>0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6503684477826.8799</v>
          </cell>
          <cell r="E288">
            <v>5563597313646.4902</v>
          </cell>
          <cell r="F288">
            <v>5564390796887.3701</v>
          </cell>
          <cell r="G288">
            <v>6503684477826.8799</v>
          </cell>
          <cell r="H288">
            <v>5563597313646.4902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6461050578805.8496</v>
          </cell>
          <cell r="E289">
            <v>5507588199323.7998</v>
          </cell>
          <cell r="F289">
            <v>5504500711213.7695</v>
          </cell>
          <cell r="G289">
            <v>6461050578805.8496</v>
          </cell>
          <cell r="H289">
            <v>5507588199323.7998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5364572900.5600004</v>
          </cell>
          <cell r="E290">
            <v>9104416207.1200008</v>
          </cell>
          <cell r="F290">
            <v>5289111766.6300001</v>
          </cell>
          <cell r="G290">
            <v>5364572900.5600004</v>
          </cell>
          <cell r="H290">
            <v>9104416207.1200008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819287222.58000004</v>
          </cell>
          <cell r="E291">
            <v>2890409093.04</v>
          </cell>
          <cell r="F291">
            <v>4254739453.96</v>
          </cell>
          <cell r="G291">
            <v>819287222.58000004</v>
          </cell>
          <cell r="H291">
            <v>2890409093.04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5105442279.5900002</v>
          </cell>
          <cell r="E292">
            <v>19324822925.93</v>
          </cell>
          <cell r="F292">
            <v>38274750501.010002</v>
          </cell>
          <cell r="G292">
            <v>5105442279.5900002</v>
          </cell>
          <cell r="H292">
            <v>19324822925.93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31344596618.299999</v>
          </cell>
          <cell r="E293">
            <v>24689466096.599998</v>
          </cell>
          <cell r="F293">
            <v>12071483952</v>
          </cell>
          <cell r="G293">
            <v>31344596618.299999</v>
          </cell>
          <cell r="H293">
            <v>24689466096.599998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14541931644.52</v>
          </cell>
          <cell r="E301">
            <v>14024126353.73</v>
          </cell>
          <cell r="F301">
            <v>14555871380.74</v>
          </cell>
          <cell r="G301">
            <v>14541931644.52</v>
          </cell>
          <cell r="H301">
            <v>14024126353.73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13219808640.09</v>
          </cell>
          <cell r="E302">
            <v>12967400748.280001</v>
          </cell>
          <cell r="F302">
            <v>13538742119.629999</v>
          </cell>
          <cell r="G302">
            <v>13219808640.09</v>
          </cell>
          <cell r="H302">
            <v>12967400748.280001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1322123004.4300001</v>
          </cell>
          <cell r="E312">
            <v>1056725605.45</v>
          </cell>
          <cell r="F312">
            <v>1017129261.11</v>
          </cell>
          <cell r="G312">
            <v>1322123004.4300001</v>
          </cell>
          <cell r="H312">
            <v>1056725605.45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39841474583.260002</v>
          </cell>
          <cell r="E329">
            <v>48148145416.559998</v>
          </cell>
          <cell r="F329">
            <v>46193255421.150002</v>
          </cell>
          <cell r="G329">
            <v>39841474583.260002</v>
          </cell>
          <cell r="H329">
            <v>48148145416.559998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2233124.31</v>
          </cell>
          <cell r="E330">
            <v>7553541.9100000001</v>
          </cell>
          <cell r="F330">
            <v>5915664.8300000001</v>
          </cell>
          <cell r="G330">
            <v>2233124.31</v>
          </cell>
          <cell r="H330">
            <v>7553541.9100000001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39839241458.949997</v>
          </cell>
          <cell r="E331">
            <v>48140591874.650002</v>
          </cell>
          <cell r="F331">
            <v>46187339756.32</v>
          </cell>
          <cell r="G331">
            <v>39839241458.949997</v>
          </cell>
          <cell r="H331">
            <v>48140591874.650002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159503402.71000001</v>
          </cell>
          <cell r="E332">
            <v>151947718.66</v>
          </cell>
          <cell r="F332">
            <v>157628047.28999999</v>
          </cell>
          <cell r="G332">
            <v>159503402.71000001</v>
          </cell>
          <cell r="H332">
            <v>151947718.66</v>
          </cell>
        </row>
        <row r="333">
          <cell r="B333">
            <v>148805</v>
          </cell>
          <cell r="C333" t="str">
            <v>CATEGORÍA A RIESGO NORMAL, VIVIENDA</v>
          </cell>
          <cell r="D333">
            <v>132198086.37</v>
          </cell>
          <cell r="E333">
            <v>129674007.48</v>
          </cell>
          <cell r="F333">
            <v>135387421.22</v>
          </cell>
          <cell r="G333">
            <v>132198086.37</v>
          </cell>
          <cell r="H333">
            <v>129674007.48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27305316.34</v>
          </cell>
          <cell r="E343">
            <v>22273711.18</v>
          </cell>
          <cell r="F343">
            <v>22240626.07</v>
          </cell>
          <cell r="G343">
            <v>27305316.34</v>
          </cell>
          <cell r="H343">
            <v>22273711.18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62813518.189999998</v>
          </cell>
          <cell r="E348">
            <v>53537820.590000004</v>
          </cell>
          <cell r="F348">
            <v>45965971.840000004</v>
          </cell>
          <cell r="G348">
            <v>62813518.189999998</v>
          </cell>
          <cell r="H348">
            <v>53537820.590000004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46959238.920000002</v>
          </cell>
          <cell r="E349">
            <v>45445453.520000003</v>
          </cell>
          <cell r="F349">
            <v>45965971.840000004</v>
          </cell>
          <cell r="G349">
            <v>46959238.920000002</v>
          </cell>
          <cell r="H349">
            <v>45445453.520000003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3180518.21</v>
          </cell>
          <cell r="E351">
            <v>8092367.0700000003</v>
          </cell>
          <cell r="F351">
            <v>0</v>
          </cell>
          <cell r="G351">
            <v>3180518.21</v>
          </cell>
          <cell r="H351">
            <v>8092367.0700000003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12673761.060000001</v>
          </cell>
          <cell r="E353">
            <v>0</v>
          </cell>
          <cell r="F353">
            <v>0</v>
          </cell>
          <cell r="G353">
            <v>12673761.060000001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42711907.280000001</v>
          </cell>
          <cell r="E359">
            <v>9389363.3499999996</v>
          </cell>
          <cell r="F359">
            <v>5544846.04</v>
          </cell>
          <cell r="G359">
            <v>42711907.280000001</v>
          </cell>
          <cell r="H359">
            <v>9389363.3499999996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1262276.6000000001</v>
          </cell>
          <cell r="E360">
            <v>1943299.94</v>
          </cell>
          <cell r="F360">
            <v>5544846.04</v>
          </cell>
          <cell r="G360">
            <v>1262276.6000000001</v>
          </cell>
          <cell r="H360">
            <v>1943299.94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5452229.1799999997</v>
          </cell>
          <cell r="F361">
            <v>0</v>
          </cell>
          <cell r="G361">
            <v>0</v>
          </cell>
          <cell r="H361">
            <v>5452229.1799999997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101282.56</v>
          </cell>
          <cell r="E362">
            <v>1993834.23</v>
          </cell>
          <cell r="F362">
            <v>0</v>
          </cell>
          <cell r="G362">
            <v>101282.56</v>
          </cell>
          <cell r="H362">
            <v>1993834.23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41348348.119999997</v>
          </cell>
          <cell r="E363">
            <v>0</v>
          </cell>
          <cell r="F363">
            <v>0</v>
          </cell>
          <cell r="G363">
            <v>41348348.119999997</v>
          </cell>
          <cell r="H363">
            <v>0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133259002278.7</v>
          </cell>
          <cell r="E372">
            <v>164713852376.95999</v>
          </cell>
          <cell r="F372">
            <v>113974594457.36</v>
          </cell>
          <cell r="G372">
            <v>133259002278.7</v>
          </cell>
          <cell r="H372">
            <v>164713852376.95999</v>
          </cell>
        </row>
        <row r="373">
          <cell r="B373">
            <v>149505</v>
          </cell>
          <cell r="C373" t="str">
            <v>CATEGORÍA A - CRÉDITO NORMAL</v>
          </cell>
          <cell r="D373">
            <v>97684035142.830002</v>
          </cell>
          <cell r="E373">
            <v>121565626843.60001</v>
          </cell>
          <cell r="F373">
            <v>72081331953.910004</v>
          </cell>
          <cell r="G373">
            <v>97684035142.830002</v>
          </cell>
          <cell r="H373">
            <v>121565626843.60001</v>
          </cell>
        </row>
        <row r="374">
          <cell r="B374">
            <v>149510</v>
          </cell>
          <cell r="C374" t="str">
            <v>CATEGORÍA B - CRÉDITO ACEPTABLE</v>
          </cell>
          <cell r="D374">
            <v>276536896.63</v>
          </cell>
          <cell r="E374">
            <v>377260456.58999997</v>
          </cell>
          <cell r="F374">
            <v>206309606.46000001</v>
          </cell>
          <cell r="G374">
            <v>276536896.63</v>
          </cell>
          <cell r="H374">
            <v>377260456.58999997</v>
          </cell>
        </row>
        <row r="375">
          <cell r="B375">
            <v>149515</v>
          </cell>
          <cell r="C375" t="str">
            <v>CATEGORÍA C - CRÉDITO APRECIABLE</v>
          </cell>
          <cell r="D375">
            <v>54786546.770000003</v>
          </cell>
          <cell r="E375">
            <v>214611278.41</v>
          </cell>
          <cell r="F375">
            <v>616832713.17999995</v>
          </cell>
          <cell r="G375">
            <v>54786546.770000003</v>
          </cell>
          <cell r="H375">
            <v>214611278.41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3899047074.1700001</v>
          </cell>
          <cell r="E376">
            <v>17866887701.759998</v>
          </cell>
          <cell r="F376">
            <v>28998636231.810001</v>
          </cell>
          <cell r="G376">
            <v>3899047074.1700001</v>
          </cell>
          <cell r="H376">
            <v>17866887701.759998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31344596618.299999</v>
          </cell>
          <cell r="E377">
            <v>24689466096.599998</v>
          </cell>
          <cell r="F377">
            <v>12071483952</v>
          </cell>
          <cell r="G377">
            <v>31344596618.299999</v>
          </cell>
          <cell r="H377">
            <v>24689466096.599998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181418613.40000001</v>
          </cell>
          <cell r="E384">
            <v>177648325.74000001</v>
          </cell>
          <cell r="F384">
            <v>56927697344.110001</v>
          </cell>
          <cell r="G384">
            <v>181418613.40000001</v>
          </cell>
          <cell r="H384">
            <v>177648325.74000001</v>
          </cell>
        </row>
        <row r="385">
          <cell r="B385">
            <v>149805</v>
          </cell>
          <cell r="C385" t="str">
            <v>VIVIENDA Y LEASING HABITACIONAL</v>
          </cell>
          <cell r="D385">
            <v>181418613.40000001</v>
          </cell>
          <cell r="E385">
            <v>177648325.74000001</v>
          </cell>
          <cell r="F385">
            <v>0</v>
          </cell>
          <cell r="G385">
            <v>181418613.40000001</v>
          </cell>
          <cell r="H385">
            <v>177648325.74000001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56927697344.110001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106399380838.19</v>
          </cell>
          <cell r="E448">
            <v>41352111437.620003</v>
          </cell>
          <cell r="F448">
            <v>71634312704.690002</v>
          </cell>
          <cell r="G448">
            <v>106399380838.19</v>
          </cell>
          <cell r="H448">
            <v>41352111437.620003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37592080002.330002</v>
          </cell>
          <cell r="E455">
            <v>35204449067.199997</v>
          </cell>
          <cell r="F455">
            <v>39740337428.040001</v>
          </cell>
          <cell r="G455">
            <v>37592080002.330002</v>
          </cell>
          <cell r="H455">
            <v>35204449067.199997</v>
          </cell>
        </row>
        <row r="456">
          <cell r="B456">
            <v>160510</v>
          </cell>
          <cell r="C456" t="str">
            <v>CATEGORÍA A RIESGO NORMAL, VIVIENDA</v>
          </cell>
          <cell r="D456">
            <v>7864630.3600000003</v>
          </cell>
          <cell r="E456">
            <v>7037349.1399999997</v>
          </cell>
          <cell r="F456">
            <v>16899618.420000002</v>
          </cell>
          <cell r="G456">
            <v>7864630.3600000003</v>
          </cell>
          <cell r="H456">
            <v>7037349.1399999997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179732</v>
          </cell>
          <cell r="E457">
            <v>641456.05000000005</v>
          </cell>
          <cell r="F457">
            <v>0</v>
          </cell>
          <cell r="G457">
            <v>179732</v>
          </cell>
          <cell r="H457">
            <v>641456.05000000005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153722.53</v>
          </cell>
          <cell r="E461">
            <v>227128.69</v>
          </cell>
          <cell r="F461">
            <v>3475072.67</v>
          </cell>
          <cell r="G461">
            <v>153722.53</v>
          </cell>
          <cell r="H461">
            <v>227128.69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57983.32</v>
          </cell>
          <cell r="F462">
            <v>0</v>
          </cell>
          <cell r="G462">
            <v>0</v>
          </cell>
          <cell r="H462">
            <v>57983.32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0</v>
          </cell>
          <cell r="E463">
            <v>20567.009999999998</v>
          </cell>
          <cell r="F463">
            <v>0</v>
          </cell>
          <cell r="G463">
            <v>0</v>
          </cell>
          <cell r="H463">
            <v>20567.009999999998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44805.57</v>
          </cell>
          <cell r="E464">
            <v>0</v>
          </cell>
          <cell r="F464">
            <v>0</v>
          </cell>
          <cell r="G464">
            <v>44805.57</v>
          </cell>
          <cell r="H464">
            <v>0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36542263177.480003</v>
          </cell>
          <cell r="E471">
            <v>33916660575.810001</v>
          </cell>
          <cell r="F471">
            <v>37752406718.400002</v>
          </cell>
          <cell r="G471">
            <v>36542263177.480003</v>
          </cell>
          <cell r="H471">
            <v>33916660575.810001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19946160.149999999</v>
          </cell>
          <cell r="E472">
            <v>108183177.95999999</v>
          </cell>
          <cell r="F472">
            <v>29698379.640000001</v>
          </cell>
          <cell r="G472">
            <v>19946160.149999999</v>
          </cell>
          <cell r="H472">
            <v>108183177.95999999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13081656.68</v>
          </cell>
          <cell r="E473">
            <v>8296629.0199999996</v>
          </cell>
          <cell r="F473">
            <v>91610074.700000003</v>
          </cell>
          <cell r="G473">
            <v>13081656.68</v>
          </cell>
          <cell r="H473">
            <v>8296629.0199999996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36658536.850000001</v>
          </cell>
          <cell r="E474">
            <v>855615915.07000005</v>
          </cell>
          <cell r="F474">
            <v>1702186006.6300001</v>
          </cell>
          <cell r="G474">
            <v>36658536.850000001</v>
          </cell>
          <cell r="H474">
            <v>855615915.07000005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932347460.73000002</v>
          </cell>
          <cell r="E475">
            <v>266897824.40000001</v>
          </cell>
          <cell r="F475">
            <v>90976285.430000007</v>
          </cell>
          <cell r="G475">
            <v>932347460.73000002</v>
          </cell>
          <cell r="H475">
            <v>266897824.40000001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39540119.979999997</v>
          </cell>
          <cell r="E479">
            <v>40810460.729999997</v>
          </cell>
          <cell r="F479">
            <v>53085272.149999999</v>
          </cell>
          <cell r="G479">
            <v>39540119.979999997</v>
          </cell>
          <cell r="H479">
            <v>40810460.729999997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300662918.52999997</v>
          </cell>
          <cell r="E482">
            <v>638205096.94000006</v>
          </cell>
          <cell r="F482">
            <v>764365046.55999994</v>
          </cell>
          <cell r="G482">
            <v>300662918.52999997</v>
          </cell>
          <cell r="H482">
            <v>638205096.94000006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6872255.3200000003</v>
          </cell>
          <cell r="E498">
            <v>10782881.810000001</v>
          </cell>
          <cell r="F498">
            <v>18305064.219999999</v>
          </cell>
          <cell r="G498">
            <v>6872255.3200000003</v>
          </cell>
          <cell r="H498">
            <v>10782881.810000001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25669598.66</v>
          </cell>
          <cell r="E499">
            <v>47804894.170000002</v>
          </cell>
          <cell r="F499">
            <v>58276085.700000003</v>
          </cell>
          <cell r="G499">
            <v>25669598.66</v>
          </cell>
          <cell r="H499">
            <v>47804894.170000002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0</v>
          </cell>
          <cell r="E500">
            <v>32327032.879999999</v>
          </cell>
          <cell r="F500">
            <v>7481939.1200000001</v>
          </cell>
          <cell r="G500">
            <v>0</v>
          </cell>
          <cell r="H500">
            <v>32327032.879999999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69933060.290000007</v>
          </cell>
          <cell r="E501">
            <v>253656804.81999999</v>
          </cell>
          <cell r="F501">
            <v>556268210.51999998</v>
          </cell>
          <cell r="G501">
            <v>69933060.290000007</v>
          </cell>
          <cell r="H501">
            <v>253656804.81999999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198188004.25999999</v>
          </cell>
          <cell r="E502">
            <v>293633483.25999999</v>
          </cell>
          <cell r="F502">
            <v>124033747</v>
          </cell>
          <cell r="G502">
            <v>198188004.25999999</v>
          </cell>
          <cell r="H502">
            <v>293633483.25999999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226445410.47</v>
          </cell>
          <cell r="E506">
            <v>26002851.91</v>
          </cell>
          <cell r="F506">
            <v>8529908.4800000004</v>
          </cell>
          <cell r="G506">
            <v>226445410.47</v>
          </cell>
          <cell r="H506">
            <v>26002851.91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223498993.19999999</v>
          </cell>
          <cell r="E508">
            <v>26002851.91</v>
          </cell>
          <cell r="F508">
            <v>1210346.31</v>
          </cell>
          <cell r="G508">
            <v>223498993.19999999</v>
          </cell>
          <cell r="H508">
            <v>26002851.91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2946417.27</v>
          </cell>
          <cell r="E510">
            <v>0</v>
          </cell>
          <cell r="F510">
            <v>6119486.3700000001</v>
          </cell>
          <cell r="G510">
            <v>2946417.27</v>
          </cell>
          <cell r="H510">
            <v>0</v>
          </cell>
        </row>
        <row r="511">
          <cell r="B511">
            <v>161025</v>
          </cell>
          <cell r="C511" t="str">
            <v>SERVICIOS BANCARIOS</v>
          </cell>
          <cell r="D511">
            <v>0</v>
          </cell>
          <cell r="E511">
            <v>0</v>
          </cell>
          <cell r="F511">
            <v>1200075.8</v>
          </cell>
          <cell r="G511">
            <v>0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161205</v>
          </cell>
          <cell r="C542" t="str">
            <v>DE BIENES PROPIOS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1360958515</v>
          </cell>
          <cell r="E564">
            <v>282758337.60000002</v>
          </cell>
          <cell r="F564">
            <v>2235402337.1900001</v>
          </cell>
          <cell r="G564">
            <v>1360958515</v>
          </cell>
          <cell r="H564">
            <v>282758337.60000002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1353000915</v>
          </cell>
          <cell r="E567">
            <v>274800737.60000002</v>
          </cell>
          <cell r="F567">
            <v>2227444737.1900001</v>
          </cell>
          <cell r="G567">
            <v>1353000915</v>
          </cell>
          <cell r="H567">
            <v>274800737.60000002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47531126500</v>
          </cell>
          <cell r="E613">
            <v>507280000</v>
          </cell>
          <cell r="F613">
            <v>1125266250</v>
          </cell>
          <cell r="G613">
            <v>47531126500</v>
          </cell>
          <cell r="H613">
            <v>507280000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47531126500</v>
          </cell>
          <cell r="E618">
            <v>507280000</v>
          </cell>
          <cell r="F618">
            <v>1125266250</v>
          </cell>
          <cell r="G618">
            <v>47531126500</v>
          </cell>
          <cell r="H618">
            <v>507280000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196510091</v>
          </cell>
          <cell r="E622">
            <v>77512996</v>
          </cell>
          <cell r="F622">
            <v>22937306425.91</v>
          </cell>
          <cell r="G622">
            <v>196510091</v>
          </cell>
          <cell r="H622">
            <v>77512996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0</v>
          </cell>
          <cell r="E627">
            <v>0</v>
          </cell>
          <cell r="F627">
            <v>22707085745.91</v>
          </cell>
          <cell r="G627">
            <v>0</v>
          </cell>
          <cell r="H627">
            <v>0</v>
          </cell>
        </row>
        <row r="628">
          <cell r="B628">
            <v>163030</v>
          </cell>
          <cell r="C628" t="str">
            <v>CONTRIBUCIONES</v>
          </cell>
          <cell r="D628">
            <v>196510091</v>
          </cell>
          <cell r="E628">
            <v>77512996</v>
          </cell>
          <cell r="F628">
            <v>230220680</v>
          </cell>
          <cell r="G628">
            <v>196510091</v>
          </cell>
          <cell r="H628">
            <v>77512996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17619698.309999999</v>
          </cell>
          <cell r="E633">
            <v>17619698.309999999</v>
          </cell>
          <cell r="F633">
            <v>549026885.5</v>
          </cell>
          <cell r="G633">
            <v>17619698.309999999</v>
          </cell>
          <cell r="H633">
            <v>17619698.309999999</v>
          </cell>
        </row>
        <row r="634">
          <cell r="B634">
            <v>163400</v>
          </cell>
          <cell r="C634" t="str">
            <v>A EMPLEADOS</v>
          </cell>
          <cell r="D634">
            <v>480292222.69</v>
          </cell>
          <cell r="E634">
            <v>514586206.11000001</v>
          </cell>
          <cell r="F634">
            <v>566307625.17999995</v>
          </cell>
          <cell r="G634">
            <v>480292222.69</v>
          </cell>
          <cell r="H634">
            <v>514586206.11000001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480292222.69</v>
          </cell>
          <cell r="E641">
            <v>514586206.11000001</v>
          </cell>
          <cell r="F641">
            <v>566307625.17999995</v>
          </cell>
          <cell r="G641">
            <v>480292222.69</v>
          </cell>
          <cell r="H641">
            <v>514586206.11000001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299329210.19999999</v>
          </cell>
          <cell r="F642">
            <v>0</v>
          </cell>
          <cell r="G642">
            <v>0</v>
          </cell>
          <cell r="H642">
            <v>299329210.19999999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299329210.19999999</v>
          </cell>
          <cell r="F645">
            <v>0</v>
          </cell>
          <cell r="G645">
            <v>0</v>
          </cell>
          <cell r="H645">
            <v>299329210.19999999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1363244.61</v>
          </cell>
          <cell r="E646">
            <v>1776707.96</v>
          </cell>
          <cell r="F646">
            <v>2336196</v>
          </cell>
          <cell r="G646">
            <v>1363244.61</v>
          </cell>
          <cell r="H646">
            <v>1776707.96</v>
          </cell>
        </row>
        <row r="647">
          <cell r="B647">
            <v>163605</v>
          </cell>
          <cell r="C647" t="str">
            <v>CATEGORÍA  A RIESGO NORMAL</v>
          </cell>
          <cell r="D647">
            <v>630079</v>
          </cell>
          <cell r="E647">
            <v>784864</v>
          </cell>
          <cell r="F647">
            <v>2336196</v>
          </cell>
          <cell r="G647">
            <v>630079</v>
          </cell>
          <cell r="H647">
            <v>784864</v>
          </cell>
        </row>
        <row r="648">
          <cell r="B648">
            <v>163610</v>
          </cell>
          <cell r="C648" t="str">
            <v>CATEGORÍA  B RIESGO ACEPTABLE</v>
          </cell>
          <cell r="D648">
            <v>1996</v>
          </cell>
          <cell r="E648">
            <v>991843.96</v>
          </cell>
          <cell r="F648">
            <v>0</v>
          </cell>
          <cell r="G648">
            <v>1996</v>
          </cell>
          <cell r="H648">
            <v>991843.96</v>
          </cell>
        </row>
        <row r="649">
          <cell r="B649">
            <v>163615</v>
          </cell>
          <cell r="C649" t="str">
            <v>CATEGORÍA  C RIESGO APRECIABLE</v>
          </cell>
          <cell r="D649">
            <v>731169.61</v>
          </cell>
          <cell r="E649">
            <v>0</v>
          </cell>
          <cell r="F649">
            <v>0</v>
          </cell>
          <cell r="G649">
            <v>731169.61</v>
          </cell>
          <cell r="H649">
            <v>0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1056721</v>
          </cell>
          <cell r="E652">
            <v>2131243</v>
          </cell>
          <cell r="F652">
            <v>400829</v>
          </cell>
          <cell r="G652">
            <v>1056721</v>
          </cell>
          <cell r="H652">
            <v>2131243</v>
          </cell>
        </row>
        <row r="653">
          <cell r="B653">
            <v>163705</v>
          </cell>
          <cell r="C653" t="str">
            <v>CATEGORÍA  A RIESGO NORMAL</v>
          </cell>
          <cell r="D653">
            <v>109025</v>
          </cell>
          <cell r="E653">
            <v>142407</v>
          </cell>
          <cell r="F653">
            <v>400829</v>
          </cell>
          <cell r="G653">
            <v>109025</v>
          </cell>
          <cell r="H653">
            <v>142407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1988836</v>
          </cell>
          <cell r="F654">
            <v>0</v>
          </cell>
          <cell r="G654">
            <v>0</v>
          </cell>
          <cell r="H654">
            <v>1988836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947696</v>
          </cell>
          <cell r="E656">
            <v>0</v>
          </cell>
          <cell r="F656">
            <v>0</v>
          </cell>
          <cell r="G656">
            <v>947696</v>
          </cell>
          <cell r="H656">
            <v>0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118701707.59999999</v>
          </cell>
          <cell r="E664">
            <v>80294708.25</v>
          </cell>
          <cell r="F664">
            <v>5247331.8899999997</v>
          </cell>
          <cell r="G664">
            <v>118701707.59999999</v>
          </cell>
          <cell r="H664">
            <v>80294708.25</v>
          </cell>
        </row>
        <row r="665">
          <cell r="B665">
            <v>163905</v>
          </cell>
          <cell r="C665" t="str">
            <v>CATEGORÍA  A RIESGO NORMAL</v>
          </cell>
          <cell r="D665">
            <v>2380000.12</v>
          </cell>
          <cell r="E665">
            <v>3384063.24</v>
          </cell>
          <cell r="F665">
            <v>0</v>
          </cell>
          <cell r="G665">
            <v>2380000.12</v>
          </cell>
          <cell r="H665">
            <v>3384063.24</v>
          </cell>
        </row>
        <row r="666">
          <cell r="B666">
            <v>163910</v>
          </cell>
          <cell r="C666" t="str">
            <v>CATEGORÍA  B RIESGO ACEPTABLE</v>
          </cell>
          <cell r="D666">
            <v>292385</v>
          </cell>
          <cell r="E666">
            <v>1127046.96</v>
          </cell>
          <cell r="F666">
            <v>0</v>
          </cell>
          <cell r="G666">
            <v>292385</v>
          </cell>
          <cell r="H666">
            <v>1127046.96</v>
          </cell>
        </row>
        <row r="667">
          <cell r="B667">
            <v>163915</v>
          </cell>
          <cell r="C667" t="str">
            <v>CATEGORÍA  C RIESGO APRECIABLE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163920</v>
          </cell>
          <cell r="C668" t="str">
            <v>CATEGORÍA  D RIESGO SIGNIFICATIVO</v>
          </cell>
          <cell r="D668">
            <v>54863625.549999997</v>
          </cell>
          <cell r="E668">
            <v>2831066.7</v>
          </cell>
          <cell r="F668">
            <v>5247331.8899999997</v>
          </cell>
          <cell r="G668">
            <v>54863625.549999997</v>
          </cell>
          <cell r="H668">
            <v>2831066.7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61165696.93</v>
          </cell>
          <cell r="E669">
            <v>72952531.349999994</v>
          </cell>
          <cell r="F669">
            <v>0</v>
          </cell>
          <cell r="G669">
            <v>61165696.93</v>
          </cell>
          <cell r="H669">
            <v>72952531.349999994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20427831110.200001</v>
          </cell>
          <cell r="E755">
            <v>6073945159.6099997</v>
          </cell>
          <cell r="F755">
            <v>6869222490.3900003</v>
          </cell>
          <cell r="G755">
            <v>20427831110.200001</v>
          </cell>
          <cell r="H755">
            <v>6073945159.6099997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20427831110.200001</v>
          </cell>
          <cell r="E763">
            <v>6073945159.6099997</v>
          </cell>
          <cell r="F763">
            <v>6869222490.3900003</v>
          </cell>
          <cell r="G763">
            <v>20427831110.200001</v>
          </cell>
          <cell r="H763">
            <v>6073945159.6099997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1609734122</v>
          </cell>
          <cell r="E786">
            <v>2122266664.03</v>
          </cell>
          <cell r="F786">
            <v>2362698821.48</v>
          </cell>
          <cell r="G786">
            <v>1609734122</v>
          </cell>
          <cell r="H786">
            <v>2122266664.03</v>
          </cell>
        </row>
        <row r="787">
          <cell r="B787">
            <v>169410</v>
          </cell>
          <cell r="C787" t="str">
            <v>COMISIONES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279319835.14999998</v>
          </cell>
          <cell r="E792">
            <v>416668086.94</v>
          </cell>
          <cell r="F792">
            <v>452422930.43000001</v>
          </cell>
          <cell r="G792">
            <v>279319835.14999998</v>
          </cell>
          <cell r="H792">
            <v>416668086.94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2883482.92</v>
          </cell>
          <cell r="E793">
            <v>6452259.4699999997</v>
          </cell>
          <cell r="F793">
            <v>4280367.66</v>
          </cell>
          <cell r="G793">
            <v>2883482.92</v>
          </cell>
          <cell r="H793">
            <v>6452259.4699999997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1472184.5</v>
          </cell>
          <cell r="E794">
            <v>2991536.2</v>
          </cell>
          <cell r="F794">
            <v>10178107.6</v>
          </cell>
          <cell r="G794">
            <v>1472184.5</v>
          </cell>
          <cell r="H794">
            <v>2991536.2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83611250.060000002</v>
          </cell>
          <cell r="E795">
            <v>1059771577.05</v>
          </cell>
          <cell r="F795">
            <v>1676609517.8399999</v>
          </cell>
          <cell r="G795">
            <v>83611250.060000002</v>
          </cell>
          <cell r="H795">
            <v>1059771577.05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1130535464.99</v>
          </cell>
          <cell r="E796">
            <v>560531307.65999997</v>
          </cell>
          <cell r="F796">
            <v>215010032.43000001</v>
          </cell>
          <cell r="G796">
            <v>1130535464.99</v>
          </cell>
          <cell r="H796">
            <v>560531307.65999997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19765.900000000001</v>
          </cell>
          <cell r="E797">
            <v>28332.91</v>
          </cell>
          <cell r="F797">
            <v>0</v>
          </cell>
          <cell r="G797">
            <v>19765.900000000001</v>
          </cell>
          <cell r="H797">
            <v>28332.91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30103.96</v>
          </cell>
          <cell r="E798">
            <v>39965.75</v>
          </cell>
          <cell r="F798">
            <v>0</v>
          </cell>
          <cell r="G798">
            <v>30103.96</v>
          </cell>
          <cell r="H798">
            <v>39965.75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50696337.590000004</v>
          </cell>
          <cell r="E800">
            <v>2831066.7</v>
          </cell>
          <cell r="F800">
            <v>4197865.5199999996</v>
          </cell>
          <cell r="G800">
            <v>50696337.590000004</v>
          </cell>
          <cell r="H800">
            <v>2831066.7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61165696.93</v>
          </cell>
          <cell r="E801">
            <v>72952531.349999994</v>
          </cell>
          <cell r="F801">
            <v>0</v>
          </cell>
          <cell r="G801">
            <v>61165696.93</v>
          </cell>
          <cell r="H801">
            <v>72952531.349999994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993688.87</v>
          </cell>
          <cell r="E819">
            <v>199823.19</v>
          </cell>
          <cell r="F819">
            <v>53513.45</v>
          </cell>
          <cell r="G819">
            <v>993688.87</v>
          </cell>
          <cell r="H819">
            <v>199823.19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1179.6600000000001</v>
          </cell>
          <cell r="E825">
            <v>1659.22</v>
          </cell>
          <cell r="F825">
            <v>50597.41</v>
          </cell>
          <cell r="G825">
            <v>1179.6600000000001</v>
          </cell>
          <cell r="H825">
            <v>1659.22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5514.22</v>
          </cell>
          <cell r="F826">
            <v>0</v>
          </cell>
          <cell r="G826">
            <v>0</v>
          </cell>
          <cell r="H826">
            <v>5514.22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2475.44</v>
          </cell>
          <cell r="F827">
            <v>0</v>
          </cell>
          <cell r="G827">
            <v>0</v>
          </cell>
          <cell r="H827">
            <v>2475.44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44805.57</v>
          </cell>
          <cell r="E828">
            <v>0</v>
          </cell>
          <cell r="F828">
            <v>0</v>
          </cell>
          <cell r="G828">
            <v>44805.57</v>
          </cell>
          <cell r="H828">
            <v>0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7.64</v>
          </cell>
          <cell r="E830">
            <v>1036.01</v>
          </cell>
          <cell r="F830">
            <v>2916.04</v>
          </cell>
          <cell r="G830">
            <v>7.64</v>
          </cell>
          <cell r="H830">
            <v>1036.01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189138.3</v>
          </cell>
          <cell r="F831">
            <v>0</v>
          </cell>
          <cell r="G831">
            <v>0</v>
          </cell>
          <cell r="H831">
            <v>189138.3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947696</v>
          </cell>
          <cell r="E833">
            <v>0</v>
          </cell>
          <cell r="F833">
            <v>0</v>
          </cell>
          <cell r="G833">
            <v>947696</v>
          </cell>
          <cell r="H833">
            <v>0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163879.35999999999</v>
          </cell>
          <cell r="E846">
            <v>130487.73</v>
          </cell>
          <cell r="F846">
            <v>192358.17</v>
          </cell>
          <cell r="G846">
            <v>163879.35999999999</v>
          </cell>
          <cell r="H846">
            <v>130487.73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78646.320000000007</v>
          </cell>
          <cell r="E847">
            <v>70373.490000000005</v>
          </cell>
          <cell r="F847">
            <v>168996.21</v>
          </cell>
          <cell r="G847">
            <v>78646.320000000007</v>
          </cell>
          <cell r="H847">
            <v>70373.490000000005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5751.42</v>
          </cell>
          <cell r="E848">
            <v>20526.599999999999</v>
          </cell>
          <cell r="F848">
            <v>0</v>
          </cell>
          <cell r="G848">
            <v>5751.42</v>
          </cell>
          <cell r="H848">
            <v>20526.599999999999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6300.79</v>
          </cell>
          <cell r="E852">
            <v>7848.64</v>
          </cell>
          <cell r="F852">
            <v>23361.96</v>
          </cell>
          <cell r="G852">
            <v>6300.79</v>
          </cell>
          <cell r="H852">
            <v>7848.64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63.87</v>
          </cell>
          <cell r="E853">
            <v>31739</v>
          </cell>
          <cell r="F853">
            <v>0</v>
          </cell>
          <cell r="G853">
            <v>63.87</v>
          </cell>
          <cell r="H853">
            <v>31739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73116.960000000006</v>
          </cell>
          <cell r="E854">
            <v>0</v>
          </cell>
          <cell r="F854">
            <v>0</v>
          </cell>
          <cell r="G854">
            <v>73116.960000000006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72127912.5</v>
          </cell>
          <cell r="E862">
            <v>444831.52</v>
          </cell>
          <cell r="F862">
            <v>523068283.69</v>
          </cell>
          <cell r="G862">
            <v>72127912.5</v>
          </cell>
          <cell r="H862">
            <v>444831.52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439521.99</v>
          </cell>
          <cell r="E866">
            <v>444831.52</v>
          </cell>
          <cell r="F866">
            <v>568283.68999999994</v>
          </cell>
          <cell r="G866">
            <v>439521.99</v>
          </cell>
          <cell r="H866">
            <v>444831.52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71688390.510000005</v>
          </cell>
          <cell r="E869">
            <v>0</v>
          </cell>
          <cell r="F869">
            <v>522500000</v>
          </cell>
          <cell r="G869">
            <v>71688390.510000005</v>
          </cell>
          <cell r="H869">
            <v>0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172247700.81999999</v>
          </cell>
          <cell r="E870">
            <v>250738039</v>
          </cell>
          <cell r="F870">
            <v>283423072.66000003</v>
          </cell>
          <cell r="G870">
            <v>172247700.81999999</v>
          </cell>
          <cell r="H870">
            <v>250738039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3610.16</v>
          </cell>
          <cell r="E871">
            <v>145288.09</v>
          </cell>
          <cell r="F871">
            <v>51743.35</v>
          </cell>
          <cell r="G871">
            <v>3610.16</v>
          </cell>
          <cell r="H871">
            <v>145288.09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172244090.66</v>
          </cell>
          <cell r="E873">
            <v>250592750.91</v>
          </cell>
          <cell r="F873">
            <v>283371329.31</v>
          </cell>
          <cell r="G873">
            <v>172244090.66</v>
          </cell>
          <cell r="H873">
            <v>250592750.91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35039400</v>
          </cell>
          <cell r="E875">
            <v>0</v>
          </cell>
          <cell r="F875">
            <v>7237000</v>
          </cell>
          <cell r="G875">
            <v>35039400</v>
          </cell>
          <cell r="H875">
            <v>0</v>
          </cell>
        </row>
        <row r="876">
          <cell r="B876">
            <v>170100</v>
          </cell>
          <cell r="C876" t="str">
            <v>BIENES RECIBIDOS EN PAGO</v>
          </cell>
          <cell r="D876">
            <v>11385936407.08</v>
          </cell>
          <cell r="E876">
            <v>2229122200</v>
          </cell>
          <cell r="F876">
            <v>0</v>
          </cell>
          <cell r="G876">
            <v>11385936407.08</v>
          </cell>
          <cell r="H876">
            <v>2229122200</v>
          </cell>
        </row>
        <row r="877">
          <cell r="B877">
            <v>170105</v>
          </cell>
          <cell r="C877" t="str">
            <v>BIENES MUEBLES</v>
          </cell>
          <cell r="D877">
            <v>80500000</v>
          </cell>
          <cell r="E877">
            <v>80500000</v>
          </cell>
          <cell r="F877">
            <v>0</v>
          </cell>
          <cell r="G877">
            <v>80500000</v>
          </cell>
          <cell r="H877">
            <v>80500000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5599062484</v>
          </cell>
          <cell r="E878">
            <v>1911630200</v>
          </cell>
          <cell r="F878">
            <v>0</v>
          </cell>
          <cell r="G878">
            <v>5599062484</v>
          </cell>
          <cell r="H878">
            <v>1911630200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5706373923.0799999</v>
          </cell>
          <cell r="E879">
            <v>236992000</v>
          </cell>
          <cell r="F879">
            <v>0</v>
          </cell>
          <cell r="G879">
            <v>5706373923.0799999</v>
          </cell>
          <cell r="H879">
            <v>236992000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2981526380</v>
          </cell>
          <cell r="E882">
            <v>0</v>
          </cell>
          <cell r="F882">
            <v>0</v>
          </cell>
          <cell r="G882">
            <v>2981526380</v>
          </cell>
          <cell r="H882">
            <v>0</v>
          </cell>
        </row>
        <row r="883">
          <cell r="B883">
            <v>170205</v>
          </cell>
          <cell r="C883" t="str">
            <v>MAQUINARIA Y EQUIPO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B884">
            <v>170210</v>
          </cell>
          <cell r="C884" t="str">
            <v>VEHÍCULOS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2981526380</v>
          </cell>
          <cell r="E888">
            <v>0</v>
          </cell>
          <cell r="F888">
            <v>0</v>
          </cell>
          <cell r="G888">
            <v>2981526380</v>
          </cell>
          <cell r="H888">
            <v>0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35039400</v>
          </cell>
          <cell r="E901">
            <v>0</v>
          </cell>
          <cell r="F901">
            <v>7237000</v>
          </cell>
          <cell r="G901">
            <v>35039400</v>
          </cell>
          <cell r="H901">
            <v>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35039400</v>
          </cell>
          <cell r="E908">
            <v>0</v>
          </cell>
          <cell r="F908">
            <v>7237000</v>
          </cell>
          <cell r="G908">
            <v>35039400</v>
          </cell>
          <cell r="H908">
            <v>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14367462787.08</v>
          </cell>
          <cell r="E909">
            <v>2229122200</v>
          </cell>
          <cell r="F909">
            <v>0</v>
          </cell>
          <cell r="G909">
            <v>14367462787.08</v>
          </cell>
          <cell r="H909">
            <v>2229122200</v>
          </cell>
        </row>
        <row r="910">
          <cell r="B910">
            <v>177505</v>
          </cell>
          <cell r="C910" t="str">
            <v>BIENES RECIBIDOS EN PAGO</v>
          </cell>
          <cell r="D910">
            <v>11385936407.08</v>
          </cell>
          <cell r="E910">
            <v>2229122200</v>
          </cell>
          <cell r="F910">
            <v>0</v>
          </cell>
          <cell r="G910">
            <v>11385936407.08</v>
          </cell>
          <cell r="H910">
            <v>2229122200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2981526380</v>
          </cell>
          <cell r="E911">
            <v>0</v>
          </cell>
          <cell r="F911">
            <v>0</v>
          </cell>
          <cell r="G911">
            <v>2981526380</v>
          </cell>
          <cell r="H911">
            <v>0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42673061349.089996</v>
          </cell>
          <cell r="E915">
            <v>42310288173.019997</v>
          </cell>
          <cell r="F915">
            <v>32411290949.919998</v>
          </cell>
          <cell r="G915">
            <v>42673061349.089996</v>
          </cell>
          <cell r="H915">
            <v>42310288173.019997</v>
          </cell>
        </row>
        <row r="916">
          <cell r="B916">
            <v>180100</v>
          </cell>
          <cell r="C916" t="str">
            <v>PROPIEDAD, PLANTA Y EQUIPO</v>
          </cell>
          <cell r="D916">
            <v>36259817055.75</v>
          </cell>
          <cell r="E916">
            <v>35897043879.68</v>
          </cell>
          <cell r="F916">
            <v>28282294021.599998</v>
          </cell>
          <cell r="G916">
            <v>36259817055.75</v>
          </cell>
          <cell r="H916">
            <v>35897043879.68</v>
          </cell>
        </row>
        <row r="917">
          <cell r="B917">
            <v>180102</v>
          </cell>
          <cell r="C917" t="str">
            <v>TERRENOS</v>
          </cell>
          <cell r="D917">
            <v>65046089.380000003</v>
          </cell>
          <cell r="E917">
            <v>65046089.380000003</v>
          </cell>
          <cell r="F917">
            <v>77685425</v>
          </cell>
          <cell r="G917">
            <v>65046089.380000003</v>
          </cell>
          <cell r="H917">
            <v>65046089.380000003</v>
          </cell>
        </row>
        <row r="918">
          <cell r="B918">
            <v>180104</v>
          </cell>
          <cell r="C918" t="str">
            <v>EDIFICIOS</v>
          </cell>
          <cell r="D918">
            <v>1019055412.79</v>
          </cell>
          <cell r="E918">
            <v>1019055412.79</v>
          </cell>
          <cell r="F918">
            <v>1019055412.79</v>
          </cell>
          <cell r="G918">
            <v>1019055412.79</v>
          </cell>
          <cell r="H918">
            <v>1019055412.79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B921">
            <v>180110</v>
          </cell>
          <cell r="C921" t="str">
            <v>MAQUINARIA</v>
          </cell>
          <cell r="D921">
            <v>2635839609.3800001</v>
          </cell>
          <cell r="E921">
            <v>2579626251.3800001</v>
          </cell>
          <cell r="F921">
            <v>2516043819.3800001</v>
          </cell>
          <cell r="G921">
            <v>2635839609.3800001</v>
          </cell>
          <cell r="H921">
            <v>2579626251.3800001</v>
          </cell>
        </row>
        <row r="922">
          <cell r="B922">
            <v>180112</v>
          </cell>
          <cell r="C922" t="str">
            <v>VEHÍCULOS</v>
          </cell>
          <cell r="D922">
            <v>79900000</v>
          </cell>
          <cell r="E922">
            <v>655018328</v>
          </cell>
          <cell r="F922">
            <v>479108328</v>
          </cell>
          <cell r="G922">
            <v>79900000</v>
          </cell>
          <cell r="H922">
            <v>655018328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53039004.990000002</v>
          </cell>
          <cell r="E926">
            <v>53039004.990000002</v>
          </cell>
          <cell r="F926">
            <v>53039004.990000002</v>
          </cell>
          <cell r="G926">
            <v>53039004.990000002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3010245093.1999998</v>
          </cell>
          <cell r="E927">
            <v>2983862793.1999998</v>
          </cell>
          <cell r="F927">
            <v>2943100815.1999998</v>
          </cell>
          <cell r="G927">
            <v>3010245093.1999998</v>
          </cell>
          <cell r="H927">
            <v>2983862793.1999998</v>
          </cell>
        </row>
        <row r="928">
          <cell r="B928">
            <v>180124</v>
          </cell>
          <cell r="C928" t="str">
            <v>EQUIPO INFORMÁTICO</v>
          </cell>
          <cell r="D928">
            <v>1202386449.1900001</v>
          </cell>
          <cell r="E928">
            <v>1229820367.8800001</v>
          </cell>
          <cell r="F928">
            <v>1271977646.52</v>
          </cell>
          <cell r="G928">
            <v>1202386449.1900001</v>
          </cell>
          <cell r="H928">
            <v>1229820367.8800001</v>
          </cell>
        </row>
        <row r="929">
          <cell r="B929">
            <v>180126</v>
          </cell>
          <cell r="C929" t="str">
            <v>EQUIPO DE REDES Y COMUNICACIÓN</v>
          </cell>
          <cell r="D929">
            <v>2153281754.4899998</v>
          </cell>
          <cell r="E929">
            <v>2153281754.4899998</v>
          </cell>
          <cell r="F929">
            <v>2165255710.4899998</v>
          </cell>
          <cell r="G929">
            <v>2153281754.4899998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31122666206.91</v>
          </cell>
          <cell r="E946">
            <v>31122666206.91</v>
          </cell>
          <cell r="F946">
            <v>23570867162.209999</v>
          </cell>
          <cell r="G946">
            <v>31122666206.91</v>
          </cell>
          <cell r="H946">
            <v>31122666206.91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7376089865.8900003</v>
          </cell>
          <cell r="E947">
            <v>7074060839.4499998</v>
          </cell>
          <cell r="F947">
            <v>6893767078.6599998</v>
          </cell>
          <cell r="G947">
            <v>7376089865.8900003</v>
          </cell>
          <cell r="H947">
            <v>7074060839.4499998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2294447301.3099999</v>
          </cell>
          <cell r="E949">
            <v>1109688510.1099999</v>
          </cell>
          <cell r="F949">
            <v>1079927775.6800001</v>
          </cell>
          <cell r="G949">
            <v>2294447301.3099999</v>
          </cell>
          <cell r="H949">
            <v>1109688510.1099999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4128996928.3200002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4230418500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101421571.68000001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52123413386.690002</v>
          </cell>
          <cell r="E1001">
            <v>12264506301.75</v>
          </cell>
          <cell r="F1001">
            <v>41292635927.699997</v>
          </cell>
          <cell r="G1001">
            <v>52123413386.690002</v>
          </cell>
          <cell r="H1001">
            <v>12264506301.75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34584664000.050003</v>
          </cell>
          <cell r="E1003">
            <v>2918881000.0500002</v>
          </cell>
          <cell r="F1003">
            <v>32494821000.049999</v>
          </cell>
          <cell r="G1003">
            <v>34584664000.050003</v>
          </cell>
          <cell r="H1003">
            <v>2918881000.0500002</v>
          </cell>
        </row>
        <row r="1004">
          <cell r="B1004">
            <v>191100</v>
          </cell>
          <cell r="C1004" t="str">
            <v>ACTIVOS INTANGIBLES</v>
          </cell>
          <cell r="D1004">
            <v>10016601681.91</v>
          </cell>
          <cell r="E1004">
            <v>8585980921.4499998</v>
          </cell>
          <cell r="F1004">
            <v>8018569348.3999996</v>
          </cell>
          <cell r="G1004">
            <v>10016601681.91</v>
          </cell>
          <cell r="H1004">
            <v>8585980921.4499998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>
            <v>191130</v>
          </cell>
          <cell r="C1010" t="str">
            <v xml:space="preserve">LICENCIAS </v>
          </cell>
          <cell r="D1010">
            <v>8074182076.8500004</v>
          </cell>
          <cell r="E1010">
            <v>5685486438.96</v>
          </cell>
          <cell r="F1010">
            <v>5579975367.96</v>
          </cell>
          <cell r="G1010">
            <v>8074182076.8500004</v>
          </cell>
          <cell r="H1010">
            <v>5685486438.96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15957042122.870001</v>
          </cell>
          <cell r="E1011">
            <v>15849047772.25</v>
          </cell>
          <cell r="F1011">
            <v>14171572858.969999</v>
          </cell>
          <cell r="G1011">
            <v>15957042122.870001</v>
          </cell>
          <cell r="H1011">
            <v>15849047772.25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14014622517.809999</v>
          </cell>
          <cell r="E1017">
            <v>12948553289.76</v>
          </cell>
          <cell r="F1017">
            <v>11732978878.530001</v>
          </cell>
          <cell r="G1017">
            <v>14014622517.809999</v>
          </cell>
          <cell r="H1017">
            <v>12948553289.76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7474359194.4799995</v>
          </cell>
          <cell r="E1024">
            <v>711939158</v>
          </cell>
          <cell r="F1024">
            <v>661735290.38</v>
          </cell>
          <cell r="G1024">
            <v>7474359194.4799995</v>
          </cell>
          <cell r="H1024">
            <v>711939158</v>
          </cell>
        </row>
        <row r="1025">
          <cell r="B1025">
            <v>192505</v>
          </cell>
          <cell r="C1025" t="str">
            <v xml:space="preserve">SEGUROS </v>
          </cell>
          <cell r="D1025">
            <v>223075245.22999999</v>
          </cell>
          <cell r="E1025">
            <v>185088492.81999999</v>
          </cell>
          <cell r="F1025">
            <v>129892714</v>
          </cell>
          <cell r="G1025">
            <v>223075245.22999999</v>
          </cell>
          <cell r="H1025">
            <v>185088492.81999999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7251283949.25</v>
          </cell>
          <cell r="E1029">
            <v>526850665.18000001</v>
          </cell>
          <cell r="F1029">
            <v>531842576.38</v>
          </cell>
          <cell r="G1029">
            <v>7251283949.25</v>
          </cell>
          <cell r="H1029">
            <v>526850665.18000001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0</v>
          </cell>
          <cell r="E1030">
            <v>0</v>
          </cell>
          <cell r="F1030">
            <v>69805066.620000005</v>
          </cell>
          <cell r="G1030">
            <v>0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14572177</v>
          </cell>
          <cell r="E1048">
            <v>14488889</v>
          </cell>
          <cell r="F1048">
            <v>14488889</v>
          </cell>
          <cell r="G1048">
            <v>14572177</v>
          </cell>
          <cell r="H1048">
            <v>14488889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14572177</v>
          </cell>
          <cell r="E1052">
            <v>14488889</v>
          </cell>
          <cell r="F1052">
            <v>14488889</v>
          </cell>
          <cell r="G1052">
            <v>14572177</v>
          </cell>
          <cell r="H1052">
            <v>14488889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6925874511268.2695</v>
          </cell>
          <cell r="E1055">
            <v>5354061205129.7197</v>
          </cell>
          <cell r="F1055">
            <v>5545847620870.3096</v>
          </cell>
          <cell r="G1055">
            <v>6925874511268.2695</v>
          </cell>
          <cell r="H1055">
            <v>5354061205129.7197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3388681977222.0298</v>
          </cell>
          <cell r="E1056">
            <v>3090704831811.8198</v>
          </cell>
          <cell r="F1056">
            <v>3389773794673.9199</v>
          </cell>
          <cell r="G1056">
            <v>3388681977222.0298</v>
          </cell>
          <cell r="H1056">
            <v>3090704831811.8198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1787008413145.3601</v>
          </cell>
          <cell r="E1066">
            <v>2314039438616.21</v>
          </cell>
          <cell r="F1066">
            <v>2788051400729.54</v>
          </cell>
          <cell r="G1066">
            <v>1787008413145.3601</v>
          </cell>
          <cell r="H1066">
            <v>2314039438616.21</v>
          </cell>
        </row>
        <row r="1067">
          <cell r="B1067">
            <v>210705</v>
          </cell>
          <cell r="C1067" t="str">
            <v>EMITIDOS MENOS DE 6 MESES</v>
          </cell>
          <cell r="D1067">
            <v>117789919067.10001</v>
          </cell>
          <cell r="E1067">
            <v>0</v>
          </cell>
          <cell r="F1067">
            <v>0</v>
          </cell>
          <cell r="G1067">
            <v>117789919067.10001</v>
          </cell>
          <cell r="H1067">
            <v>0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55182399722.540001</v>
          </cell>
          <cell r="E1068">
            <v>0</v>
          </cell>
          <cell r="F1068">
            <v>553094396124.53003</v>
          </cell>
          <cell r="G1068">
            <v>55182399722.540001</v>
          </cell>
          <cell r="H1068">
            <v>0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0</v>
          </cell>
          <cell r="E1069">
            <v>146093723461.04001</v>
          </cell>
          <cell r="F1069">
            <v>0</v>
          </cell>
          <cell r="G1069">
            <v>0</v>
          </cell>
          <cell r="H1069">
            <v>146093723461.04001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1614036094355.72</v>
          </cell>
          <cell r="E1070">
            <v>2167945715155.1699</v>
          </cell>
          <cell r="F1070">
            <v>2234957004605.0098</v>
          </cell>
          <cell r="G1070">
            <v>1614036094355.72</v>
          </cell>
          <cell r="H1070">
            <v>2167945715155.1699</v>
          </cell>
        </row>
        <row r="1071">
          <cell r="B1071">
            <v>210800</v>
          </cell>
          <cell r="C1071" t="str">
            <v>DEPÓSITOS DE AHORRO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81599340975.630005</v>
          </cell>
          <cell r="E1105">
            <v>71840242731.830002</v>
          </cell>
          <cell r="F1105">
            <v>2405817914.2199998</v>
          </cell>
          <cell r="G1105">
            <v>81599340975.630005</v>
          </cell>
          <cell r="H1105">
            <v>71840242731.830002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81599340975.630005</v>
          </cell>
          <cell r="E1108">
            <v>71840242731.830002</v>
          </cell>
          <cell r="F1108">
            <v>2405817914.2199998</v>
          </cell>
          <cell r="G1108">
            <v>81599340975.630005</v>
          </cell>
          <cell r="H1108">
            <v>71840242731.830002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0</v>
          </cell>
          <cell r="E1138">
            <v>0</v>
          </cell>
          <cell r="F1138">
            <v>22017443666.689999</v>
          </cell>
          <cell r="G1138">
            <v>0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0</v>
          </cell>
          <cell r="E1139">
            <v>0</v>
          </cell>
          <cell r="F1139">
            <v>10007926666.68</v>
          </cell>
          <cell r="G1139">
            <v>0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12009517000.01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12202706136.92</v>
          </cell>
          <cell r="E1159">
            <v>0</v>
          </cell>
          <cell r="F1159">
            <v>73848804054.660004</v>
          </cell>
          <cell r="G1159">
            <v>12202706136.92</v>
          </cell>
          <cell r="H1159">
            <v>0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12202706136.92</v>
          </cell>
          <cell r="E1160">
            <v>0</v>
          </cell>
          <cell r="F1160">
            <v>73848804054.660004</v>
          </cell>
          <cell r="G1160">
            <v>12202706136.92</v>
          </cell>
          <cell r="H1160">
            <v>0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1507871516964.1201</v>
          </cell>
          <cell r="E1183">
            <v>704825150463.78003</v>
          </cell>
          <cell r="F1183">
            <v>503450328308.81</v>
          </cell>
          <cell r="G1183">
            <v>1507871516964.1201</v>
          </cell>
          <cell r="H1183">
            <v>704825150463.78003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1507871516964.1201</v>
          </cell>
          <cell r="E1189">
            <v>704825150463.78003</v>
          </cell>
          <cell r="F1189">
            <v>503450328308.81</v>
          </cell>
          <cell r="G1189">
            <v>1507871516964.1201</v>
          </cell>
          <cell r="H1189">
            <v>704825150463.78003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83938412009</v>
          </cell>
          <cell r="E1227">
            <v>27638244428</v>
          </cell>
          <cell r="F1227">
            <v>22550950017</v>
          </cell>
          <cell r="G1227">
            <v>83938412009</v>
          </cell>
          <cell r="H1227">
            <v>27638244428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83932982009</v>
          </cell>
          <cell r="E1228">
            <v>27638244428</v>
          </cell>
          <cell r="F1228">
            <v>22550950017</v>
          </cell>
          <cell r="G1228">
            <v>83932982009</v>
          </cell>
          <cell r="H1228">
            <v>27638244428</v>
          </cell>
        </row>
        <row r="1229">
          <cell r="B1229">
            <v>220505</v>
          </cell>
          <cell r="C1229" t="str">
            <v>DE MONEDAS (PESO/DÓLAR)</v>
          </cell>
          <cell r="D1229">
            <v>83932982009</v>
          </cell>
          <cell r="E1229">
            <v>27638244428</v>
          </cell>
          <cell r="F1229">
            <v>22550950017</v>
          </cell>
          <cell r="G1229">
            <v>83932982009</v>
          </cell>
          <cell r="H1229">
            <v>27638244428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5430000</v>
          </cell>
          <cell r="E1306">
            <v>0</v>
          </cell>
          <cell r="F1306">
            <v>0</v>
          </cell>
          <cell r="G1306">
            <v>5430000</v>
          </cell>
          <cell r="H1306">
            <v>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19498500000</v>
          </cell>
          <cell r="E1307">
            <v>0</v>
          </cell>
          <cell r="F1307">
            <v>0</v>
          </cell>
          <cell r="G1307">
            <v>19498500000</v>
          </cell>
          <cell r="H1307">
            <v>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19503930000</v>
          </cell>
          <cell r="E1312">
            <v>0</v>
          </cell>
          <cell r="F1312">
            <v>0</v>
          </cell>
          <cell r="G1312">
            <v>19503930000</v>
          </cell>
          <cell r="H1312">
            <v>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3205827021177.73</v>
          </cell>
          <cell r="E1333">
            <v>2049406345466.9299</v>
          </cell>
          <cell r="F1333">
            <v>1952070709359.3401</v>
          </cell>
          <cell r="G1333">
            <v>3205827021177.73</v>
          </cell>
          <cell r="H1333">
            <v>2049406345466.9299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2443043266.2600002</v>
          </cell>
          <cell r="E1350">
            <v>1225505721.01</v>
          </cell>
          <cell r="F1350">
            <v>1079927775.6800001</v>
          </cell>
          <cell r="G1350">
            <v>2443043266.2600002</v>
          </cell>
          <cell r="H1350">
            <v>1225505721.01</v>
          </cell>
        </row>
        <row r="1351">
          <cell r="B1351">
            <v>243505</v>
          </cell>
          <cell r="C1351" t="str">
            <v>CRÉDITOS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2443043266.2600002</v>
          </cell>
          <cell r="E1358">
            <v>1225505721.01</v>
          </cell>
          <cell r="F1358">
            <v>1079927775.6800001</v>
          </cell>
          <cell r="G1358">
            <v>2443043266.2600002</v>
          </cell>
          <cell r="H1358">
            <v>1225505721.01</v>
          </cell>
        </row>
        <row r="1359">
          <cell r="B1359">
            <v>244000</v>
          </cell>
          <cell r="C1359" t="str">
            <v>BANCOS EXTERIOR</v>
          </cell>
          <cell r="D1359">
            <v>3203383977911.4702</v>
          </cell>
          <cell r="E1359">
            <v>2048180839745.9199</v>
          </cell>
          <cell r="F1359">
            <v>1950990781583.6599</v>
          </cell>
          <cell r="G1359">
            <v>3203383977911.4702</v>
          </cell>
          <cell r="H1359">
            <v>2048180839745.9199</v>
          </cell>
        </row>
        <row r="1360">
          <cell r="B1360">
            <v>244005</v>
          </cell>
          <cell r="C1360" t="str">
            <v>CRÉDITOS</v>
          </cell>
          <cell r="D1360">
            <v>533737788581.08002</v>
          </cell>
          <cell r="E1360">
            <v>19360459873.68</v>
          </cell>
          <cell r="F1360">
            <v>225587581298.48999</v>
          </cell>
          <cell r="G1360">
            <v>533737788581.08002</v>
          </cell>
          <cell r="H1360">
            <v>19360459873.68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1353000915</v>
          </cell>
          <cell r="E1364">
            <v>274800737.60000002</v>
          </cell>
          <cell r="F1364">
            <v>38235964707.18</v>
          </cell>
          <cell r="G1364">
            <v>1353000915</v>
          </cell>
          <cell r="H1364">
            <v>274800737.60000002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131083839332.03999</v>
          </cell>
          <cell r="E1367">
            <v>136298646130.16</v>
          </cell>
          <cell r="F1367">
            <v>51574913564.790001</v>
          </cell>
          <cell r="G1367">
            <v>131083839332.03999</v>
          </cell>
          <cell r="H1367">
            <v>136298646130.16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1850078318645.1399</v>
          </cell>
          <cell r="E1369">
            <v>1458725862466.0801</v>
          </cell>
          <cell r="F1369">
            <v>1213720042651.03</v>
          </cell>
          <cell r="G1369">
            <v>1850078318645.1399</v>
          </cell>
          <cell r="H1369">
            <v>1458725862466.0801</v>
          </cell>
        </row>
        <row r="1370">
          <cell r="B1370">
            <v>244055</v>
          </cell>
          <cell r="C1370" t="str">
            <v>CORPORACIÓN ANDINA DE FOMENTO</v>
          </cell>
          <cell r="D1370">
            <v>687131030438.20996</v>
          </cell>
          <cell r="E1370">
            <v>433521070538.40002</v>
          </cell>
          <cell r="F1370">
            <v>421872279362.16998</v>
          </cell>
          <cell r="G1370">
            <v>687131030438.20996</v>
          </cell>
          <cell r="H1370">
            <v>433521070538.40002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140539043197.17001</v>
          </cell>
          <cell r="E1394">
            <v>77694054509.449997</v>
          </cell>
          <cell r="F1394">
            <v>58564963399.279999</v>
          </cell>
          <cell r="G1394">
            <v>140539043197.17001</v>
          </cell>
          <cell r="H1394">
            <v>77694054509.449997</v>
          </cell>
        </row>
        <row r="1395">
          <cell r="B1395">
            <v>250100</v>
          </cell>
          <cell r="C1395" t="str">
            <v>COMISIONES Y HONORARIOS</v>
          </cell>
          <cell r="D1395">
            <v>116763196.29000001</v>
          </cell>
          <cell r="E1395">
            <v>118035945</v>
          </cell>
          <cell r="F1395">
            <v>60000000</v>
          </cell>
          <cell r="G1395">
            <v>116763196.29000001</v>
          </cell>
          <cell r="H1395">
            <v>118035945</v>
          </cell>
        </row>
        <row r="1396">
          <cell r="B1396">
            <v>250105</v>
          </cell>
          <cell r="C1396" t="str">
            <v>HONORARIOS</v>
          </cell>
          <cell r="D1396">
            <v>0</v>
          </cell>
          <cell r="E1396">
            <v>7014200</v>
          </cell>
          <cell r="F1396">
            <v>0</v>
          </cell>
          <cell r="G1396">
            <v>0</v>
          </cell>
          <cell r="H1396">
            <v>7014200</v>
          </cell>
        </row>
        <row r="1397">
          <cell r="B1397">
            <v>250110</v>
          </cell>
          <cell r="C1397" t="str">
            <v>COMISIONES</v>
          </cell>
          <cell r="D1397">
            <v>116763196.29000001</v>
          </cell>
          <cell r="E1397">
            <v>111021745</v>
          </cell>
          <cell r="F1397">
            <v>60000000</v>
          </cell>
          <cell r="G1397">
            <v>116763196.29000001</v>
          </cell>
          <cell r="H1397">
            <v>111021745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101108304</v>
          </cell>
          <cell r="E1400">
            <v>49541152</v>
          </cell>
          <cell r="F1400">
            <v>48354000</v>
          </cell>
          <cell r="G1400">
            <v>101108304</v>
          </cell>
          <cell r="H1400">
            <v>49541152</v>
          </cell>
        </row>
        <row r="1401">
          <cell r="B1401">
            <v>250205</v>
          </cell>
          <cell r="C1401" t="str">
            <v>SERVICIOS</v>
          </cell>
          <cell r="D1401">
            <v>101108304</v>
          </cell>
          <cell r="E1401">
            <v>49541152</v>
          </cell>
          <cell r="F1401">
            <v>48354000</v>
          </cell>
          <cell r="G1401">
            <v>101108304</v>
          </cell>
          <cell r="H1401">
            <v>49541152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250300</v>
          </cell>
          <cell r="C1408" t="str">
            <v>IMPUESTOS</v>
          </cell>
          <cell r="D1408">
            <v>26538905744.400002</v>
          </cell>
          <cell r="E1408">
            <v>14245847226.84</v>
          </cell>
          <cell r="F1408">
            <v>1175824024.22</v>
          </cell>
          <cell r="G1408">
            <v>26538905744.400002</v>
          </cell>
          <cell r="H1408">
            <v>14245847226.84</v>
          </cell>
        </row>
        <row r="1409">
          <cell r="B1409">
            <v>250305</v>
          </cell>
          <cell r="C1409" t="str">
            <v>RENTA Y COMPLEMENTARIOS</v>
          </cell>
          <cell r="D1409">
            <v>25636552196.139999</v>
          </cell>
          <cell r="E1409">
            <v>13408143286.09</v>
          </cell>
          <cell r="F1409">
            <v>0</v>
          </cell>
          <cell r="G1409">
            <v>25636552196.139999</v>
          </cell>
          <cell r="H1409">
            <v>13408143286.09</v>
          </cell>
        </row>
        <row r="1410">
          <cell r="B1410">
            <v>250310</v>
          </cell>
          <cell r="C1410" t="str">
            <v>INDUSTRIA Y COMERCIO</v>
          </cell>
          <cell r="D1410">
            <v>836147000</v>
          </cell>
          <cell r="E1410">
            <v>799273000</v>
          </cell>
          <cell r="F1410">
            <v>1102517000</v>
          </cell>
          <cell r="G1410">
            <v>836147000</v>
          </cell>
          <cell r="H1410">
            <v>799273000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12328.11</v>
          </cell>
          <cell r="E1412">
            <v>0</v>
          </cell>
          <cell r="F1412">
            <v>0</v>
          </cell>
          <cell r="G1412">
            <v>12328.11</v>
          </cell>
          <cell r="H1412">
            <v>0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66194220.149999999</v>
          </cell>
          <cell r="E1416">
            <v>38430940.75</v>
          </cell>
          <cell r="F1416">
            <v>73307024.219999999</v>
          </cell>
          <cell r="G1416">
            <v>66194220.149999999</v>
          </cell>
          <cell r="H1416">
            <v>38430940.75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2277511595.8699999</v>
          </cell>
          <cell r="E1418">
            <v>2288292013.1199999</v>
          </cell>
          <cell r="F1418">
            <v>2267898062.3499999</v>
          </cell>
          <cell r="G1418">
            <v>2277511595.8699999</v>
          </cell>
          <cell r="H1418">
            <v>2288292013.1199999</v>
          </cell>
        </row>
        <row r="1419">
          <cell r="B1419">
            <v>250405</v>
          </cell>
          <cell r="C1419" t="str">
            <v>DIVIDENDOS</v>
          </cell>
          <cell r="D1419">
            <v>2277511595.8699999</v>
          </cell>
          <cell r="E1419">
            <v>2288292013.1199999</v>
          </cell>
          <cell r="F1419">
            <v>2267898062.3499999</v>
          </cell>
          <cell r="G1419">
            <v>2277511595.8699999</v>
          </cell>
          <cell r="H1419">
            <v>2288292013.1199999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98209</v>
          </cell>
          <cell r="E1423">
            <v>473111</v>
          </cell>
          <cell r="F1423">
            <v>4333</v>
          </cell>
          <cell r="G1423">
            <v>98209</v>
          </cell>
          <cell r="H1423">
            <v>473111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98209</v>
          </cell>
          <cell r="E1432">
            <v>473111</v>
          </cell>
          <cell r="F1432">
            <v>4333</v>
          </cell>
          <cell r="G1432">
            <v>98209</v>
          </cell>
          <cell r="H1432">
            <v>473111</v>
          </cell>
        </row>
        <row r="1433">
          <cell r="B1433">
            <v>250700</v>
          </cell>
          <cell r="C1433" t="str">
            <v>PROMETIENTES COMPRADORES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2138986008.04</v>
          </cell>
          <cell r="E1442">
            <v>1961887389.05</v>
          </cell>
          <cell r="F1442">
            <v>1406337857.0899999</v>
          </cell>
          <cell r="G1442">
            <v>2138986008.04</v>
          </cell>
          <cell r="H1442">
            <v>1961887389.05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2107298016.04</v>
          </cell>
          <cell r="E1443">
            <v>1936173556.05</v>
          </cell>
          <cell r="F1443">
            <v>1356337857.0899999</v>
          </cell>
          <cell r="G1443">
            <v>2107298016.04</v>
          </cell>
          <cell r="H1443">
            <v>1936173556.05</v>
          </cell>
        </row>
        <row r="1444">
          <cell r="B1444">
            <v>251110</v>
          </cell>
          <cell r="C1444" t="str">
            <v>SERVICIOS</v>
          </cell>
          <cell r="D1444">
            <v>31687992</v>
          </cell>
          <cell r="E1444">
            <v>25713833</v>
          </cell>
          <cell r="F1444">
            <v>50000000</v>
          </cell>
          <cell r="G1444">
            <v>31687992</v>
          </cell>
          <cell r="H1444">
            <v>25713833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4918958334.29</v>
          </cell>
          <cell r="E1496">
            <v>4011733000.8499999</v>
          </cell>
          <cell r="F1496">
            <v>4135925408.3899999</v>
          </cell>
          <cell r="G1496">
            <v>4918958334.29</v>
          </cell>
          <cell r="H1496">
            <v>4011733000.8499999</v>
          </cell>
        </row>
        <row r="1497">
          <cell r="B1497">
            <v>251905</v>
          </cell>
          <cell r="C1497" t="str">
            <v>RETENCIONES EN LA FUENTE</v>
          </cell>
          <cell r="D1497">
            <v>3337845762.46</v>
          </cell>
          <cell r="E1497">
            <v>2439595554.1399999</v>
          </cell>
          <cell r="F1497">
            <v>4053320454.6900001</v>
          </cell>
          <cell r="G1497">
            <v>3337845762.46</v>
          </cell>
          <cell r="H1497">
            <v>2439595554.1399999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0</v>
          </cell>
          <cell r="E1501">
            <v>30</v>
          </cell>
          <cell r="F1501">
            <v>0</v>
          </cell>
          <cell r="G1501">
            <v>0</v>
          </cell>
          <cell r="H1501">
            <v>30</v>
          </cell>
        </row>
        <row r="1502">
          <cell r="B1502">
            <v>251930</v>
          </cell>
          <cell r="C1502" t="str">
            <v>COLPENSIONES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229425800</v>
          </cell>
          <cell r="E1503">
            <v>239878600</v>
          </cell>
          <cell r="F1503">
            <v>0</v>
          </cell>
          <cell r="G1503">
            <v>229425800</v>
          </cell>
          <cell r="H1503">
            <v>239878600</v>
          </cell>
        </row>
        <row r="1504">
          <cell r="B1504">
            <v>251940</v>
          </cell>
          <cell r="C1504" t="str">
            <v>FONDOS DE PENSIONES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1260980400</v>
          </cell>
          <cell r="E1505">
            <v>1195720700</v>
          </cell>
          <cell r="F1505">
            <v>0</v>
          </cell>
          <cell r="G1505">
            <v>1260980400</v>
          </cell>
          <cell r="H1505">
            <v>1195720700</v>
          </cell>
        </row>
        <row r="1506">
          <cell r="B1506">
            <v>251995</v>
          </cell>
          <cell r="C1506" t="str">
            <v>OTROS</v>
          </cell>
          <cell r="D1506">
            <v>90706371.829999998</v>
          </cell>
          <cell r="E1506">
            <v>136538116.71000001</v>
          </cell>
          <cell r="F1506">
            <v>82604953.700000003</v>
          </cell>
          <cell r="G1506">
            <v>90706371.829999998</v>
          </cell>
          <cell r="H1506">
            <v>136538116.71000001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50819.79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50819.79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76579305999.860001</v>
          </cell>
          <cell r="E1589">
            <v>42826587999.860001</v>
          </cell>
          <cell r="F1589">
            <v>40614007999.860001</v>
          </cell>
          <cell r="G1589">
            <v>76579305999.860001</v>
          </cell>
          <cell r="H1589">
            <v>42826587999.860001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27867405805.419998</v>
          </cell>
          <cell r="E1597">
            <v>12191656671.73</v>
          </cell>
          <cell r="F1597">
            <v>8856560894.5799999</v>
          </cell>
          <cell r="G1597">
            <v>27867405805.419998</v>
          </cell>
          <cell r="H1597">
            <v>12191656671.73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259095</v>
          </cell>
          <cell r="C1613" t="str">
            <v>OTRAS</v>
          </cell>
          <cell r="D1613">
            <v>27867405805.419998</v>
          </cell>
          <cell r="E1613">
            <v>12191656671.73</v>
          </cell>
          <cell r="F1613">
            <v>8856560894.5799999</v>
          </cell>
          <cell r="G1613">
            <v>27867405805.419998</v>
          </cell>
          <cell r="H1613">
            <v>12191656671.73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3962296497</v>
          </cell>
          <cell r="E1677">
            <v>3900502465.4099998</v>
          </cell>
          <cell r="F1677">
            <v>5050075830.4099998</v>
          </cell>
          <cell r="G1677">
            <v>3962296497</v>
          </cell>
          <cell r="H1677">
            <v>3900502465.4099998</v>
          </cell>
        </row>
        <row r="1678">
          <cell r="B1678">
            <v>270500</v>
          </cell>
          <cell r="C1678" t="str">
            <v>NOMINA POR PAGAR</v>
          </cell>
          <cell r="D1678">
            <v>56463835</v>
          </cell>
          <cell r="E1678">
            <v>47545016</v>
          </cell>
          <cell r="F1678">
            <v>191373112</v>
          </cell>
          <cell r="G1678">
            <v>56463835</v>
          </cell>
          <cell r="H1678">
            <v>47545016</v>
          </cell>
        </row>
        <row r="1679">
          <cell r="B1679">
            <v>271000</v>
          </cell>
          <cell r="C1679" t="str">
            <v>CESANTÍAS</v>
          </cell>
          <cell r="D1679">
            <v>865135842</v>
          </cell>
          <cell r="E1679">
            <v>898016319.40999997</v>
          </cell>
          <cell r="F1679">
            <v>1066695531.41</v>
          </cell>
          <cell r="G1679">
            <v>865135842</v>
          </cell>
          <cell r="H1679">
            <v>898016319.40999997</v>
          </cell>
        </row>
        <row r="1680">
          <cell r="B1680">
            <v>271500</v>
          </cell>
          <cell r="C1680" t="str">
            <v>INTERESES SOBRE CESANTÍAS</v>
          </cell>
          <cell r="D1680">
            <v>103101800</v>
          </cell>
          <cell r="E1680">
            <v>106340767</v>
          </cell>
          <cell r="F1680">
            <v>124915940</v>
          </cell>
          <cell r="G1680">
            <v>103101800</v>
          </cell>
          <cell r="H1680">
            <v>106340767</v>
          </cell>
        </row>
        <row r="1681">
          <cell r="B1681">
            <v>272000</v>
          </cell>
          <cell r="C1681" t="str">
            <v>VACACIONES</v>
          </cell>
          <cell r="D1681">
            <v>2937595020</v>
          </cell>
          <cell r="E1681">
            <v>2822510863</v>
          </cell>
          <cell r="F1681">
            <v>3667091247</v>
          </cell>
          <cell r="G1681">
            <v>2937595020</v>
          </cell>
          <cell r="H1681">
            <v>2822510863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</row>
        <row r="1684">
          <cell r="B1684">
            <v>273500</v>
          </cell>
          <cell r="C1684" t="str">
            <v>BONIFICACIONES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0</v>
          </cell>
          <cell r="E1686">
            <v>26089500</v>
          </cell>
          <cell r="F1686">
            <v>0</v>
          </cell>
          <cell r="G1686">
            <v>0</v>
          </cell>
          <cell r="H1686">
            <v>26089500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280000</v>
          </cell>
          <cell r="C1695" t="str">
            <v>PROVISIONES</v>
          </cell>
          <cell r="D1695">
            <v>323751178.26999998</v>
          </cell>
          <cell r="E1695">
            <v>742102086.90999997</v>
          </cell>
          <cell r="F1695">
            <v>725450797.21000004</v>
          </cell>
          <cell r="G1695">
            <v>323751178.26999998</v>
          </cell>
          <cell r="H1695">
            <v>742102086.90999997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323751178.26999998</v>
          </cell>
          <cell r="E1733">
            <v>742102086.90999997</v>
          </cell>
          <cell r="F1733">
            <v>725450797.21000004</v>
          </cell>
          <cell r="G1733">
            <v>323751178.26999998</v>
          </cell>
          <cell r="H1733">
            <v>742102086.90999997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323751178.26999998</v>
          </cell>
          <cell r="E1737">
            <v>742102086.90999997</v>
          </cell>
          <cell r="F1737">
            <v>725450797.21000004</v>
          </cell>
          <cell r="G1737">
            <v>323751178.26999998</v>
          </cell>
          <cell r="H1737">
            <v>742102086.90999997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102602009987.07001</v>
          </cell>
          <cell r="E1763">
            <v>103975124361.2</v>
          </cell>
          <cell r="F1763">
            <v>117111676793.14999</v>
          </cell>
          <cell r="G1763">
            <v>102602009987.07001</v>
          </cell>
          <cell r="H1763">
            <v>103975124361.2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86719678719.449997</v>
          </cell>
          <cell r="E1765">
            <v>78079917455.350006</v>
          </cell>
          <cell r="F1765">
            <v>90654952835.910004</v>
          </cell>
          <cell r="G1765">
            <v>86719678719.449997</v>
          </cell>
          <cell r="H1765">
            <v>78079917455.350006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104259413.03</v>
          </cell>
          <cell r="E1767">
            <v>1118675330.03</v>
          </cell>
          <cell r="F1767">
            <v>0</v>
          </cell>
          <cell r="G1767">
            <v>104259413.03</v>
          </cell>
          <cell r="H1767">
            <v>1118675330.03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86615419306.419998</v>
          </cell>
          <cell r="E1775">
            <v>76961242125.320007</v>
          </cell>
          <cell r="F1775">
            <v>90654952835.910004</v>
          </cell>
          <cell r="G1775">
            <v>86615419306.419998</v>
          </cell>
          <cell r="H1775">
            <v>76961242125.320007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0</v>
          </cell>
          <cell r="E1776">
            <v>58283196.530000001</v>
          </cell>
          <cell r="F1776">
            <v>0</v>
          </cell>
          <cell r="G1776">
            <v>0</v>
          </cell>
          <cell r="H1776">
            <v>58283196.530000001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0</v>
          </cell>
          <cell r="E1779">
            <v>0</v>
          </cell>
          <cell r="F1779">
            <v>69805066.620000005</v>
          </cell>
          <cell r="G1779">
            <v>0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294095</v>
          </cell>
          <cell r="C1804" t="str">
            <v>OTROS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15882331267.620001</v>
          </cell>
          <cell r="E1811">
            <v>25836923709.32</v>
          </cell>
          <cell r="F1811">
            <v>26386918890.619999</v>
          </cell>
          <cell r="G1811">
            <v>15882331267.620001</v>
          </cell>
          <cell r="H1811">
            <v>25836923709.32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63852931</v>
          </cell>
          <cell r="E1819">
            <v>30223231.600000001</v>
          </cell>
          <cell r="F1819">
            <v>200840087.86000001</v>
          </cell>
          <cell r="G1819">
            <v>63852931</v>
          </cell>
          <cell r="H1819">
            <v>30223231.600000001</v>
          </cell>
        </row>
        <row r="1820">
          <cell r="B1820">
            <v>299095</v>
          </cell>
          <cell r="C1820" t="str">
            <v>OTROS</v>
          </cell>
          <cell r="D1820">
            <v>15818478336.620001</v>
          </cell>
          <cell r="E1820">
            <v>25806700477.720001</v>
          </cell>
          <cell r="F1820">
            <v>26186078802.759998</v>
          </cell>
          <cell r="G1820">
            <v>15818478336.620001</v>
          </cell>
          <cell r="H1820">
            <v>25806700477.720001</v>
          </cell>
        </row>
        <row r="1821">
          <cell r="B1821">
            <v>300000</v>
          </cell>
          <cell r="C1821" t="str">
            <v>PATRIMONIO</v>
          </cell>
          <cell r="D1821">
            <v>1495145916350.5901</v>
          </cell>
          <cell r="E1821">
            <v>1491898876451.6399</v>
          </cell>
          <cell r="F1821">
            <v>1468044409946.6899</v>
          </cell>
          <cell r="G1821">
            <v>1495145916350.5901</v>
          </cell>
          <cell r="H1821">
            <v>1491898876451.6399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228681059453.98999</v>
          </cell>
          <cell r="E1839">
            <v>225837251232.45999</v>
          </cell>
          <cell r="F1839">
            <v>213217748733.60999</v>
          </cell>
          <cell r="G1839">
            <v>228681059453.98999</v>
          </cell>
          <cell r="H1839">
            <v>225837251232.45999</v>
          </cell>
        </row>
        <row r="1840">
          <cell r="B1840">
            <v>320500</v>
          </cell>
          <cell r="C1840" t="str">
            <v>RESERVA LEGAL</v>
          </cell>
          <cell r="D1840">
            <v>147833262307.31</v>
          </cell>
          <cell r="E1840">
            <v>139545280244.82001</v>
          </cell>
          <cell r="F1840">
            <v>129496316987.42999</v>
          </cell>
          <cell r="G1840">
            <v>147833262307.31</v>
          </cell>
          <cell r="H1840">
            <v>139545280244.82001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147833262307.31</v>
          </cell>
          <cell r="E1841">
            <v>139545280244.82001</v>
          </cell>
          <cell r="F1841">
            <v>129496316987.42999</v>
          </cell>
          <cell r="G1841">
            <v>147833262307.31</v>
          </cell>
          <cell r="H1841">
            <v>139545280244.82001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31501107215.509998</v>
          </cell>
          <cell r="E1851">
            <v>36945281056.470001</v>
          </cell>
          <cell r="F1851">
            <v>34374741815.010002</v>
          </cell>
          <cell r="G1851">
            <v>31501107215.509998</v>
          </cell>
          <cell r="H1851">
            <v>36945281056.470001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26574497525.470001</v>
          </cell>
          <cell r="F1856">
            <v>24003958284.009998</v>
          </cell>
          <cell r="G1856">
            <v>0</v>
          </cell>
          <cell r="H1856">
            <v>26574497525.470001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31501107215.509998</v>
          </cell>
          <cell r="E1862">
            <v>10370783531</v>
          </cell>
          <cell r="F1862">
            <v>10370783531</v>
          </cell>
          <cell r="G1862">
            <v>31501107215.509998</v>
          </cell>
          <cell r="H1862">
            <v>10370783531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96275085461.699997</v>
          </cell>
          <cell r="E1957">
            <v>120639786966.64999</v>
          </cell>
          <cell r="F1957">
            <v>91883089087.229996</v>
          </cell>
          <cell r="G1957">
            <v>96275085461.699997</v>
          </cell>
          <cell r="H1957">
            <v>120639786966.64999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63359819762.18</v>
          </cell>
          <cell r="E1964">
            <v>86947103362.669998</v>
          </cell>
          <cell r="F1964">
            <v>68543024402.589996</v>
          </cell>
          <cell r="G1964">
            <v>63359819762.18</v>
          </cell>
          <cell r="H1964">
            <v>86947103362.669998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36506772864.870003</v>
          </cell>
          <cell r="F1965">
            <v>27603269403.869999</v>
          </cell>
          <cell r="G1965">
            <v>36506772864.870003</v>
          </cell>
          <cell r="H1965">
            <v>36506772864.870003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48115443309.199997</v>
          </cell>
          <cell r="E1966">
            <v>76996666377.919998</v>
          </cell>
          <cell r="F1966">
            <v>56779544273.690002</v>
          </cell>
          <cell r="G1966">
            <v>48115443309.199997</v>
          </cell>
          <cell r="H1966">
            <v>76996666377.919998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-4300542245.1499996</v>
          </cell>
          <cell r="E1969">
            <v>-201328605.15000001</v>
          </cell>
          <cell r="F1969">
            <v>0</v>
          </cell>
          <cell r="G1969">
            <v>-4300542245.1499996</v>
          </cell>
          <cell r="H1969">
            <v>-201328605.15000001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9814459252.1499996</v>
          </cell>
          <cell r="E1975">
            <v>9814459252.1499996</v>
          </cell>
          <cell r="F1975">
            <v>9814459252.1499996</v>
          </cell>
          <cell r="G1975">
            <v>9814459252.1499996</v>
          </cell>
          <cell r="H1975">
            <v>9814459252.1499996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-197477291.77000001</v>
          </cell>
          <cell r="E1976">
            <v>0</v>
          </cell>
          <cell r="F1976">
            <v>0</v>
          </cell>
          <cell r="G1976">
            <v>-197477291.77000001</v>
          </cell>
          <cell r="H1976">
            <v>0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-26578836127.119999</v>
          </cell>
          <cell r="E1978">
            <v>-36169466527.120003</v>
          </cell>
          <cell r="F1978">
            <v>-25654248527.119999</v>
          </cell>
          <cell r="G1978">
            <v>-26578836127.119999</v>
          </cell>
          <cell r="H1978">
            <v>-36169466527.120003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32915265699.52</v>
          </cell>
          <cell r="E1979">
            <v>33692683603.98</v>
          </cell>
          <cell r="F1979">
            <v>23340064684.639999</v>
          </cell>
          <cell r="G1979">
            <v>32915265699.52</v>
          </cell>
          <cell r="H1979">
            <v>33692683603.98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107632899434.89999</v>
          </cell>
          <cell r="E1987">
            <v>82864966252.529999</v>
          </cell>
          <cell r="F1987">
            <v>100386700125.85001</v>
          </cell>
          <cell r="G1987">
            <v>107632899434.89999</v>
          </cell>
          <cell r="H1987">
            <v>82864966252.529999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391500</v>
          </cell>
          <cell r="C1990" t="str">
            <v>GANANCIA DEL EJERCICIO</v>
          </cell>
          <cell r="D1990">
            <v>107632899434.89999</v>
          </cell>
          <cell r="E1990">
            <v>82864966252.529999</v>
          </cell>
          <cell r="F1990">
            <v>100386700125.85001</v>
          </cell>
          <cell r="G1990">
            <v>107632899434.89999</v>
          </cell>
          <cell r="H1990">
            <v>82864966252.529999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2384044146122.6699</v>
          </cell>
          <cell r="E1996">
            <v>1432687252732.95</v>
          </cell>
          <cell r="F1996">
            <v>2468027979266.1602</v>
          </cell>
          <cell r="G1996">
            <v>2384044146122.6699</v>
          </cell>
          <cell r="H1996">
            <v>1432687252732.95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2384044146122.6699</v>
          </cell>
          <cell r="E1997">
            <v>1432687252732.95</v>
          </cell>
          <cell r="F1997">
            <v>2468027979266.1602</v>
          </cell>
          <cell r="G1997">
            <v>2384044146122.6699</v>
          </cell>
          <cell r="H1997">
            <v>1432687252732.95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385806084074.09998</v>
          </cell>
          <cell r="E2019">
            <v>421422869090.21997</v>
          </cell>
          <cell r="F2019">
            <v>429216957317.40997</v>
          </cell>
          <cell r="G2019">
            <v>385806084074.09998</v>
          </cell>
          <cell r="H2019">
            <v>421422869090.21997</v>
          </cell>
        </row>
        <row r="2020">
          <cell r="B2020">
            <v>410202</v>
          </cell>
          <cell r="C2020" t="str">
            <v>CRÉDITOS COMERCIALES</v>
          </cell>
          <cell r="D2020">
            <v>329647161431.44</v>
          </cell>
          <cell r="E2020">
            <v>364900278000.02002</v>
          </cell>
          <cell r="F2020">
            <v>367788370719.48999</v>
          </cell>
          <cell r="G2020">
            <v>329647161431.44</v>
          </cell>
          <cell r="H2020">
            <v>364900278000.02002</v>
          </cell>
        </row>
        <row r="2021">
          <cell r="B2021">
            <v>410204</v>
          </cell>
          <cell r="C2021" t="str">
            <v>CRÉDITOS DE CONSUMO</v>
          </cell>
          <cell r="D2021">
            <v>8520046.9600000009</v>
          </cell>
          <cell r="E2021">
            <v>13149383.939999999</v>
          </cell>
          <cell r="F2021">
            <v>26452621.670000002</v>
          </cell>
          <cell r="G2021">
            <v>8520046.9600000009</v>
          </cell>
          <cell r="H2021">
            <v>13149383.939999999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212763436.56999999</v>
          </cell>
          <cell r="E2024">
            <v>240311275.25999999</v>
          </cell>
          <cell r="F2024">
            <v>253880218.56</v>
          </cell>
          <cell r="G2024">
            <v>212763436.56999999</v>
          </cell>
          <cell r="H2024">
            <v>240311275.25999999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3156807039.8899999</v>
          </cell>
          <cell r="E2030">
            <v>3985639178.0300002</v>
          </cell>
          <cell r="F2030">
            <v>3890838369.9400001</v>
          </cell>
          <cell r="G2030">
            <v>3156807039.8899999</v>
          </cell>
          <cell r="H2030">
            <v>3985639178.0300002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1547737.75</v>
          </cell>
          <cell r="E2037">
            <v>692312.81</v>
          </cell>
          <cell r="F2037">
            <v>444260.73</v>
          </cell>
          <cell r="G2037">
            <v>1547737.75</v>
          </cell>
          <cell r="H2037">
            <v>692312.81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2246911.79</v>
          </cell>
          <cell r="E2038">
            <v>882986.62</v>
          </cell>
          <cell r="F2038">
            <v>862153.99</v>
          </cell>
          <cell r="G2038">
            <v>2246911.79</v>
          </cell>
          <cell r="H2038">
            <v>882986.62</v>
          </cell>
        </row>
        <row r="2039">
          <cell r="B2039">
            <v>410242</v>
          </cell>
          <cell r="C2039" t="str">
            <v>MORATORIOS CARTERA COMERCIAL</v>
          </cell>
          <cell r="D2039">
            <v>179482498.15000001</v>
          </cell>
          <cell r="E2039">
            <v>186974013.94</v>
          </cell>
          <cell r="F2039">
            <v>47829079.119999997</v>
          </cell>
          <cell r="G2039">
            <v>179482498.15000001</v>
          </cell>
          <cell r="H2039">
            <v>186974013.94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52597554971.550003</v>
          </cell>
          <cell r="E2044">
            <v>52094941939.599998</v>
          </cell>
          <cell r="F2044">
            <v>57208279893.910004</v>
          </cell>
          <cell r="G2044">
            <v>52597554971.550003</v>
          </cell>
          <cell r="H2044">
            <v>52094941939.599998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6206494897.8000002</v>
          </cell>
          <cell r="E2045">
            <v>7746847229.3199997</v>
          </cell>
          <cell r="F2045">
            <v>8283260198.1499996</v>
          </cell>
          <cell r="G2045">
            <v>6206494897.8000002</v>
          </cell>
          <cell r="H2045">
            <v>7746847229.3199997</v>
          </cell>
        </row>
        <row r="2046">
          <cell r="B2046">
            <v>410305</v>
          </cell>
          <cell r="C2046" t="str">
            <v>DEPÓSITOS A LA VISTA</v>
          </cell>
          <cell r="D2046">
            <v>2742508970.4099998</v>
          </cell>
          <cell r="E2046">
            <v>5297160130.2299995</v>
          </cell>
          <cell r="F2046">
            <v>4322977654.5900002</v>
          </cell>
          <cell r="G2046">
            <v>2742508970.4099998</v>
          </cell>
          <cell r="H2046">
            <v>5297160130.2299995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1974882424.1800001</v>
          </cell>
          <cell r="E2047">
            <v>1938299707.1300001</v>
          </cell>
          <cell r="F2047">
            <v>2915394444.1799998</v>
          </cell>
          <cell r="G2047">
            <v>1974882424.1800001</v>
          </cell>
          <cell r="H2047">
            <v>1938299707.1300001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1028764287</v>
          </cell>
          <cell r="E2056">
            <v>474361464</v>
          </cell>
          <cell r="F2056">
            <v>996571002</v>
          </cell>
          <cell r="G2056">
            <v>1028764287</v>
          </cell>
          <cell r="H2056">
            <v>474361464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460339216.20999998</v>
          </cell>
          <cell r="E2064">
            <v>37025927.960000001</v>
          </cell>
          <cell r="F2064">
            <v>48317097.380000003</v>
          </cell>
          <cell r="G2064">
            <v>460339216.20999998</v>
          </cell>
          <cell r="H2064">
            <v>37025927.960000001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70349868978.600006</v>
          </cell>
          <cell r="E2082">
            <v>75348120577.300003</v>
          </cell>
          <cell r="F2082">
            <v>71470365801.330002</v>
          </cell>
          <cell r="G2082">
            <v>70349868978.600006</v>
          </cell>
          <cell r="H2082">
            <v>75348120577.300003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70349868978.600006</v>
          </cell>
          <cell r="E2083">
            <v>75348120577.300003</v>
          </cell>
          <cell r="F2083">
            <v>71470365801.330002</v>
          </cell>
          <cell r="G2083">
            <v>70349868978.600006</v>
          </cell>
          <cell r="H2083">
            <v>75348120577.300003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318137858.18000001</v>
          </cell>
          <cell r="E2084">
            <v>0</v>
          </cell>
          <cell r="F2084">
            <v>0</v>
          </cell>
          <cell r="G2084">
            <v>318137858.18000001</v>
          </cell>
          <cell r="H2084">
            <v>0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318137858.18000001</v>
          </cell>
          <cell r="E2085">
            <v>0</v>
          </cell>
          <cell r="F2085">
            <v>0</v>
          </cell>
          <cell r="G2085">
            <v>318137858.18000001</v>
          </cell>
          <cell r="H2085">
            <v>0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1662058051.3399999</v>
          </cell>
          <cell r="E2126">
            <v>2557389714.1199999</v>
          </cell>
          <cell r="F2126">
            <v>6122337397.7600002</v>
          </cell>
          <cell r="G2126">
            <v>1662058051.3399999</v>
          </cell>
          <cell r="H2126">
            <v>2557389714.1199999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568236890.91999996</v>
          </cell>
          <cell r="E2128">
            <v>441045040.56</v>
          </cell>
          <cell r="F2128">
            <v>530952104.31</v>
          </cell>
          <cell r="G2128">
            <v>568236890.91999996</v>
          </cell>
          <cell r="H2128">
            <v>441045040.56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1051246127.61</v>
          </cell>
          <cell r="E2130">
            <v>671037472.65999997</v>
          </cell>
          <cell r="F2130">
            <v>270249051.38</v>
          </cell>
          <cell r="G2130">
            <v>1051246127.61</v>
          </cell>
          <cell r="H2130">
            <v>671037472.65999997</v>
          </cell>
        </row>
        <row r="2131">
          <cell r="B2131">
            <v>411510</v>
          </cell>
          <cell r="C2131" t="str">
            <v>SERVICIOS BANCARIOS</v>
          </cell>
          <cell r="D2131">
            <v>12461739.58</v>
          </cell>
          <cell r="E2131">
            <v>25391623.23</v>
          </cell>
          <cell r="F2131">
            <v>19721293.289999999</v>
          </cell>
          <cell r="G2131">
            <v>12461739.58</v>
          </cell>
          <cell r="H2131">
            <v>25391623.23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30113293.23</v>
          </cell>
          <cell r="E2177">
            <v>1419915577.6700001</v>
          </cell>
          <cell r="F2177">
            <v>5301414948.7799997</v>
          </cell>
          <cell r="G2177">
            <v>30113293.23</v>
          </cell>
          <cell r="H2177">
            <v>1419915577.6700001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2792248557.7800002</v>
          </cell>
          <cell r="E2221">
            <v>1619172132.55</v>
          </cell>
          <cell r="F2221">
            <v>2687944516.8800001</v>
          </cell>
          <cell r="G2221">
            <v>2792248557.7800002</v>
          </cell>
          <cell r="H2221">
            <v>1619172132.55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2792248557.7800002</v>
          </cell>
          <cell r="E2223">
            <v>1619172132.55</v>
          </cell>
          <cell r="F2223">
            <v>2687944516.8800001</v>
          </cell>
          <cell r="G2223">
            <v>2792248557.7800002</v>
          </cell>
          <cell r="H2223">
            <v>1619172132.55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4802084433.7799997</v>
          </cell>
          <cell r="E2233">
            <v>6460939824.3699999</v>
          </cell>
          <cell r="F2233">
            <v>10248726306.559999</v>
          </cell>
          <cell r="G2233">
            <v>4802084433.7799997</v>
          </cell>
          <cell r="H2233">
            <v>6460939824.3699999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4802084433.7799997</v>
          </cell>
          <cell r="E2234">
            <v>6460939824.3699999</v>
          </cell>
          <cell r="F2234">
            <v>7244599724.0299997</v>
          </cell>
          <cell r="G2234">
            <v>4802084433.7799997</v>
          </cell>
          <cell r="H2234">
            <v>6460939824.3699999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3004126582.5300002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1574890821846</v>
          </cell>
          <cell r="E2253">
            <v>724177454983.54004</v>
          </cell>
          <cell r="F2253">
            <v>1227938610245.8601</v>
          </cell>
          <cell r="G2253">
            <v>1574890821846</v>
          </cell>
          <cell r="H2253">
            <v>724177454983.54004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1035585829492</v>
          </cell>
          <cell r="E2254">
            <v>481047034716.53998</v>
          </cell>
          <cell r="F2254">
            <v>831367254031.85999</v>
          </cell>
          <cell r="G2254">
            <v>1035585829492</v>
          </cell>
          <cell r="H2254">
            <v>481047034716.53998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35692254</v>
          </cell>
          <cell r="E2258">
            <v>3425367</v>
          </cell>
          <cell r="F2258">
            <v>78533214</v>
          </cell>
          <cell r="G2258">
            <v>35692254</v>
          </cell>
          <cell r="H2258">
            <v>3425367</v>
          </cell>
        </row>
        <row r="2259">
          <cell r="B2259">
            <v>412917</v>
          </cell>
          <cell r="C2259" t="str">
            <v>FUTUROS DE  MONEDAS</v>
          </cell>
          <cell r="D2259">
            <v>539269300100</v>
          </cell>
          <cell r="E2259">
            <v>243126994900</v>
          </cell>
          <cell r="F2259">
            <v>396492823000</v>
          </cell>
          <cell r="G2259">
            <v>539269300100</v>
          </cell>
          <cell r="H2259">
            <v>243126994900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113000000</v>
          </cell>
          <cell r="E2277">
            <v>0</v>
          </cell>
          <cell r="F2277">
            <v>0</v>
          </cell>
          <cell r="G2277">
            <v>113000000</v>
          </cell>
          <cell r="H2277">
            <v>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113000000</v>
          </cell>
          <cell r="E2282">
            <v>0</v>
          </cell>
          <cell r="F2282">
            <v>0</v>
          </cell>
          <cell r="G2282">
            <v>113000000</v>
          </cell>
          <cell r="H2282">
            <v>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64000</v>
          </cell>
          <cell r="E2283">
            <v>2860000</v>
          </cell>
          <cell r="F2283">
            <v>940202</v>
          </cell>
          <cell r="G2283">
            <v>64000</v>
          </cell>
          <cell r="H2283">
            <v>2860000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64000</v>
          </cell>
          <cell r="E2286">
            <v>2327967</v>
          </cell>
          <cell r="F2286">
            <v>500000</v>
          </cell>
          <cell r="G2286">
            <v>64000</v>
          </cell>
          <cell r="H2286">
            <v>2327967</v>
          </cell>
        </row>
        <row r="2287">
          <cell r="B2287">
            <v>413120</v>
          </cell>
          <cell r="C2287" t="str">
            <v>EQUIPO DE COMPUTACIÓN</v>
          </cell>
          <cell r="D2287">
            <v>0</v>
          </cell>
          <cell r="E2287">
            <v>532033</v>
          </cell>
          <cell r="F2287">
            <v>440202</v>
          </cell>
          <cell r="G2287">
            <v>0</v>
          </cell>
          <cell r="H2287">
            <v>532033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215047797418.35001</v>
          </cell>
          <cell r="E2309">
            <v>26439940929.549999</v>
          </cell>
          <cell r="F2309">
            <v>540174703204.96002</v>
          </cell>
          <cell r="G2309">
            <v>215047797418.35001</v>
          </cell>
          <cell r="H2309">
            <v>26439940929.549999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171911204584.70001</v>
          </cell>
          <cell r="E2310">
            <v>0</v>
          </cell>
          <cell r="F2310">
            <v>488999384800.06</v>
          </cell>
          <cell r="G2310">
            <v>171911204584.70001</v>
          </cell>
          <cell r="H2310">
            <v>0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43136592833.650002</v>
          </cell>
          <cell r="E2311">
            <v>26439940929.549999</v>
          </cell>
          <cell r="F2311">
            <v>51175318404.900002</v>
          </cell>
          <cell r="G2311">
            <v>43136592833.650002</v>
          </cell>
          <cell r="H2311">
            <v>26439940929.549999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823759985</v>
          </cell>
          <cell r="E2335">
            <v>1883255396.9000001</v>
          </cell>
          <cell r="F2335">
            <v>0</v>
          </cell>
          <cell r="G2335">
            <v>823759985</v>
          </cell>
          <cell r="H2335">
            <v>1883255396.9000001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232325561.75</v>
          </cell>
          <cell r="F2336">
            <v>0</v>
          </cell>
          <cell r="G2336">
            <v>0</v>
          </cell>
          <cell r="H2336">
            <v>232325561.75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823759985</v>
          </cell>
          <cell r="E2341">
            <v>1650929835.1500001</v>
          </cell>
          <cell r="F2341">
            <v>0</v>
          </cell>
          <cell r="G2341">
            <v>823759985</v>
          </cell>
          <cell r="H2341">
            <v>1650929835.1500001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2239942741.8200002</v>
          </cell>
          <cell r="E2359">
            <v>2209701535.1399999</v>
          </cell>
          <cell r="F2359">
            <v>10476279338.209999</v>
          </cell>
          <cell r="G2359">
            <v>2239942741.8200002</v>
          </cell>
          <cell r="H2359">
            <v>2209701535.1399999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8157086503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2239942741.8200002</v>
          </cell>
          <cell r="E2361">
            <v>2209701535.1399999</v>
          </cell>
          <cell r="F2361">
            <v>2319192835.21</v>
          </cell>
          <cell r="G2361">
            <v>2239942741.8200002</v>
          </cell>
          <cell r="H2361">
            <v>2209701535.1399999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1646012920</v>
          </cell>
          <cell r="E2405">
            <v>1595487779</v>
          </cell>
          <cell r="F2405">
            <v>776698312</v>
          </cell>
          <cell r="G2405">
            <v>1646012920</v>
          </cell>
          <cell r="H2405">
            <v>1595487779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1646012920</v>
          </cell>
          <cell r="E2408">
            <v>1595487779</v>
          </cell>
          <cell r="F2408">
            <v>776698312</v>
          </cell>
          <cell r="G2408">
            <v>1646012920</v>
          </cell>
          <cell r="H2408">
            <v>1595487779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11863748710.41</v>
          </cell>
          <cell r="E2412">
            <v>9264850535.2800007</v>
          </cell>
          <cell r="F2412">
            <v>9437110774.8500004</v>
          </cell>
          <cell r="G2412">
            <v>11863748710.41</v>
          </cell>
          <cell r="H2412">
            <v>9264850535.2800007</v>
          </cell>
        </row>
        <row r="2413">
          <cell r="B2413">
            <v>415005</v>
          </cell>
          <cell r="C2413" t="str">
            <v>EN SUBSIDIARIAS</v>
          </cell>
          <cell r="D2413">
            <v>11591772813.889999</v>
          </cell>
          <cell r="E2413">
            <v>4907836568.0100002</v>
          </cell>
          <cell r="F2413">
            <v>5666382204.4700003</v>
          </cell>
          <cell r="G2413">
            <v>11591772813.889999</v>
          </cell>
          <cell r="H2413">
            <v>4907836568.0100002</v>
          </cell>
        </row>
        <row r="2414">
          <cell r="B2414">
            <v>415010</v>
          </cell>
          <cell r="C2414" t="str">
            <v>EN ASOCIADA</v>
          </cell>
          <cell r="D2414">
            <v>271975896.51999998</v>
          </cell>
          <cell r="E2414">
            <v>4357013967.2700005</v>
          </cell>
          <cell r="F2414">
            <v>3770728570.3800001</v>
          </cell>
          <cell r="G2414">
            <v>271975896.51999998</v>
          </cell>
          <cell r="H2414">
            <v>4357013967.2700005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295184277.67000002</v>
          </cell>
          <cell r="E2432">
            <v>12906832482.75</v>
          </cell>
          <cell r="F2432">
            <v>336665619.64999998</v>
          </cell>
          <cell r="G2432">
            <v>295184277.67000002</v>
          </cell>
          <cell r="H2432">
            <v>12906832482.75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295184277.67000002</v>
          </cell>
          <cell r="E2447">
            <v>12906832482.75</v>
          </cell>
          <cell r="F2447">
            <v>336665619.64999998</v>
          </cell>
          <cell r="G2447">
            <v>295184277.67000002</v>
          </cell>
          <cell r="H2447">
            <v>12906832482.75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0</v>
          </cell>
          <cell r="E2456">
            <v>127500000</v>
          </cell>
          <cell r="F2456">
            <v>0</v>
          </cell>
          <cell r="G2456">
            <v>0</v>
          </cell>
          <cell r="H2456">
            <v>127500000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0</v>
          </cell>
          <cell r="E2457">
            <v>127500000</v>
          </cell>
          <cell r="F2457">
            <v>0</v>
          </cell>
          <cell r="G2457">
            <v>0</v>
          </cell>
          <cell r="H2457">
            <v>127500000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5972968544.0799999</v>
          </cell>
          <cell r="E2469">
            <v>2901107914.6500001</v>
          </cell>
          <cell r="F2469">
            <v>1081874075.1600001</v>
          </cell>
          <cell r="G2469">
            <v>5972968544.0799999</v>
          </cell>
          <cell r="H2469">
            <v>2901107914.6500001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250219382.68000001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0</v>
          </cell>
          <cell r="E2478">
            <v>11900</v>
          </cell>
          <cell r="F2478">
            <v>6152247</v>
          </cell>
          <cell r="G2478">
            <v>0</v>
          </cell>
          <cell r="H2478">
            <v>11900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234796299</v>
          </cell>
          <cell r="E2479">
            <v>59362860</v>
          </cell>
          <cell r="F2479">
            <v>191660397</v>
          </cell>
          <cell r="G2479">
            <v>234796299</v>
          </cell>
          <cell r="H2479">
            <v>59362860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5738172245.0799999</v>
          </cell>
          <cell r="E2485">
            <v>2841733154.6500001</v>
          </cell>
          <cell r="F2485">
            <v>633842048.48000002</v>
          </cell>
          <cell r="G2485">
            <v>5738172245.0799999</v>
          </cell>
          <cell r="H2485">
            <v>2841733154.6500001</v>
          </cell>
        </row>
        <row r="2486">
          <cell r="B2486">
            <v>419600</v>
          </cell>
          <cell r="C2486" t="str">
            <v>INGRESOS OPERACIONALES LEASING</v>
          </cell>
          <cell r="D2486">
            <v>1845331938.96</v>
          </cell>
          <cell r="E2486">
            <v>1698262294.8800001</v>
          </cell>
          <cell r="F2486">
            <v>727665816.75999999</v>
          </cell>
          <cell r="G2486">
            <v>1845331938.96</v>
          </cell>
          <cell r="H2486">
            <v>1698262294.8800001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1845331938.96</v>
          </cell>
          <cell r="E2492">
            <v>1698262294.8800001</v>
          </cell>
          <cell r="F2492">
            <v>727665816.75999999</v>
          </cell>
          <cell r="G2492">
            <v>1845331938.96</v>
          </cell>
          <cell r="H2492">
            <v>1698262294.8800001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97368536888.800003</v>
          </cell>
          <cell r="E2495">
            <v>134324660313.38</v>
          </cell>
          <cell r="F2495">
            <v>149047840138.62</v>
          </cell>
          <cell r="G2495">
            <v>97368536888.800003</v>
          </cell>
          <cell r="H2495">
            <v>134324660313.38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1276455317.6199999</v>
          </cell>
          <cell r="E2496">
            <v>1902099857.5</v>
          </cell>
          <cell r="F2496">
            <v>949087415.65999997</v>
          </cell>
          <cell r="G2496">
            <v>1276455317.6199999</v>
          </cell>
          <cell r="H2496">
            <v>1902099857.5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66600053272.779999</v>
          </cell>
          <cell r="E2497">
            <v>106385366173.14999</v>
          </cell>
          <cell r="F2497">
            <v>126872624271.60001</v>
          </cell>
          <cell r="G2497">
            <v>66600053272.779999</v>
          </cell>
          <cell r="H2497">
            <v>106385366173.14999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14225726.66</v>
          </cell>
          <cell r="E2500">
            <v>9467152.9700000007</v>
          </cell>
          <cell r="F2500">
            <v>13237325.98</v>
          </cell>
          <cell r="G2500">
            <v>14225726.66</v>
          </cell>
          <cell r="H2500">
            <v>9467152.9700000007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26703700052.080002</v>
          </cell>
          <cell r="E2502">
            <v>25090137141.799999</v>
          </cell>
          <cell r="F2502">
            <v>20977048628.439999</v>
          </cell>
          <cell r="G2502">
            <v>26703700052.080002</v>
          </cell>
          <cell r="H2502">
            <v>25090137141.799999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327662519.66000003</v>
          </cell>
          <cell r="E2504">
            <v>376449307.98000002</v>
          </cell>
          <cell r="F2504">
            <v>234087915.94</v>
          </cell>
          <cell r="G2504">
            <v>327662519.66000003</v>
          </cell>
          <cell r="H2504">
            <v>376449307.98000002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2446440000</v>
          </cell>
          <cell r="E2505">
            <v>561140679.98000002</v>
          </cell>
          <cell r="F2505">
            <v>1754581</v>
          </cell>
          <cell r="G2505">
            <v>2446440000</v>
          </cell>
          <cell r="H2505">
            <v>561140679.98000002</v>
          </cell>
        </row>
        <row r="2506">
          <cell r="B2506">
            <v>500000</v>
          </cell>
          <cell r="C2506" t="str">
            <v>GASTOS</v>
          </cell>
          <cell r="D2506">
            <v>2384044146122.6699</v>
          </cell>
          <cell r="E2506">
            <v>1432687252732.95</v>
          </cell>
          <cell r="F2506">
            <v>2468027979266.1602</v>
          </cell>
          <cell r="G2506">
            <v>2384044146122.6699</v>
          </cell>
          <cell r="H2506">
            <v>1432687252732.95</v>
          </cell>
        </row>
        <row r="2507">
          <cell r="B2507">
            <v>510000</v>
          </cell>
          <cell r="C2507" t="str">
            <v>GASTOS DE OPERACIONES</v>
          </cell>
          <cell r="D2507">
            <v>2216869179687.77</v>
          </cell>
          <cell r="E2507">
            <v>1291259832480.4199</v>
          </cell>
          <cell r="F2507">
            <v>2351026720912.52</v>
          </cell>
          <cell r="G2507">
            <v>2216869179687.77</v>
          </cell>
          <cell r="H2507">
            <v>1291259832480.4199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111929463049.14999</v>
          </cell>
          <cell r="E2513">
            <v>188892665261.79001</v>
          </cell>
          <cell r="F2513">
            <v>228419861133.04001</v>
          </cell>
          <cell r="G2513">
            <v>111929463049.14999</v>
          </cell>
          <cell r="H2513">
            <v>188892665261.79001</v>
          </cell>
        </row>
        <row r="2514">
          <cell r="B2514">
            <v>510205</v>
          </cell>
          <cell r="C2514" t="str">
            <v>DEPÓSITOS DE AHORRO ORDINARIO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789919067.10000002</v>
          </cell>
          <cell r="E2517">
            <v>0</v>
          </cell>
          <cell r="F2517">
            <v>0</v>
          </cell>
          <cell r="G2517">
            <v>789919067.10000002</v>
          </cell>
          <cell r="H2517">
            <v>0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753479722.53999996</v>
          </cell>
          <cell r="E2518">
            <v>14719225062.35</v>
          </cell>
          <cell r="F2518">
            <v>34064834565.52</v>
          </cell>
          <cell r="G2518">
            <v>753479722.53999996</v>
          </cell>
          <cell r="H2518">
            <v>14719225062.35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110386064259.50999</v>
          </cell>
          <cell r="E2519">
            <v>174173440199.44</v>
          </cell>
          <cell r="F2519">
            <v>194355026567.51999</v>
          </cell>
          <cell r="G2519">
            <v>110386064259.50999</v>
          </cell>
          <cell r="H2519">
            <v>174173440199.44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64620795933.889999</v>
          </cell>
          <cell r="E2524">
            <v>37958443459.440002</v>
          </cell>
          <cell r="F2524">
            <v>32875546651.419998</v>
          </cell>
          <cell r="G2524">
            <v>64620795933.889999</v>
          </cell>
          <cell r="H2524">
            <v>37958443459.440002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64620795933.889999</v>
          </cell>
          <cell r="E2529">
            <v>37958443459.440002</v>
          </cell>
          <cell r="F2529">
            <v>32875546651.419998</v>
          </cell>
          <cell r="G2529">
            <v>64620795933.889999</v>
          </cell>
          <cell r="H2529">
            <v>37958443459.440002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510397</v>
          </cell>
          <cell r="C2536" t="str">
            <v>RIESGO OPERATIVO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73897631229.649994</v>
          </cell>
          <cell r="E2537">
            <v>50991783502.610001</v>
          </cell>
          <cell r="F2537">
            <v>59194575436.709999</v>
          </cell>
          <cell r="G2537">
            <v>73897631229.649994</v>
          </cell>
          <cell r="H2537">
            <v>50991783502.610001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3286010403.1100001</v>
          </cell>
          <cell r="E2538">
            <v>1437192487.74</v>
          </cell>
          <cell r="F2538">
            <v>1197565389.8699999</v>
          </cell>
          <cell r="G2538">
            <v>3286010403.1100001</v>
          </cell>
          <cell r="H2538">
            <v>1437192487.74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64558729250.339996</v>
          </cell>
          <cell r="E2541">
            <v>46042373764.970001</v>
          </cell>
          <cell r="F2541">
            <v>56121647011.830002</v>
          </cell>
          <cell r="G2541">
            <v>64558729250.339996</v>
          </cell>
          <cell r="H2541">
            <v>46042373764.970001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2037092300</v>
          </cell>
          <cell r="E2545">
            <v>1467703957.4000001</v>
          </cell>
          <cell r="F2545">
            <v>1349548672.0999999</v>
          </cell>
          <cell r="G2545">
            <v>2037092300</v>
          </cell>
          <cell r="H2545">
            <v>1467703957.4000001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1167931050.9200001</v>
          </cell>
          <cell r="E2546">
            <v>1293812098.3399999</v>
          </cell>
          <cell r="F2546">
            <v>510550277.92000002</v>
          </cell>
          <cell r="G2546">
            <v>1167931050.9200001</v>
          </cell>
          <cell r="H2546">
            <v>1293812098.3399999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2847868225.2800002</v>
          </cell>
          <cell r="E2552">
            <v>750701194.15999997</v>
          </cell>
          <cell r="F2552">
            <v>15011175.84</v>
          </cell>
          <cell r="G2552">
            <v>2847868225.2800002</v>
          </cell>
          <cell r="H2552">
            <v>750701194.15999997</v>
          </cell>
        </row>
        <row r="2553">
          <cell r="B2553">
            <v>510497</v>
          </cell>
          <cell r="C2553" t="str">
            <v>RIESGO OPERATIVO</v>
          </cell>
          <cell r="D2553">
            <v>0</v>
          </cell>
          <cell r="E2553">
            <v>0</v>
          </cell>
          <cell r="F2553">
            <v>252909.15</v>
          </cell>
          <cell r="G2553">
            <v>0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</row>
        <row r="2555">
          <cell r="B2555">
            <v>510505</v>
          </cell>
          <cell r="C2555" t="str">
            <v>BIENES INMUEBLES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78170407.659999996</v>
          </cell>
          <cell r="F2558">
            <v>5044712964.5200005</v>
          </cell>
          <cell r="G2558">
            <v>0</v>
          </cell>
          <cell r="H2558">
            <v>78170407.659999996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78170407.659999996</v>
          </cell>
          <cell r="F2559">
            <v>5044712964.5200005</v>
          </cell>
          <cell r="G2559">
            <v>0</v>
          </cell>
          <cell r="H2559">
            <v>78170407.659999996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3892407072.1799998</v>
          </cell>
          <cell r="E2596">
            <v>9109679386.3400002</v>
          </cell>
          <cell r="F2596">
            <v>13307064001.08</v>
          </cell>
          <cell r="G2596">
            <v>3892407072.1799998</v>
          </cell>
          <cell r="H2596">
            <v>9109679386.3400002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153580618.55000001</v>
          </cell>
          <cell r="E2600">
            <v>86105788.359999999</v>
          </cell>
          <cell r="F2600">
            <v>88986259.450000003</v>
          </cell>
          <cell r="G2600">
            <v>153580618.55000001</v>
          </cell>
          <cell r="H2600">
            <v>86105788.359999999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3738826453.6300001</v>
          </cell>
          <cell r="E2620">
            <v>9021289377.9799995</v>
          </cell>
          <cell r="F2620">
            <v>13217772259.629999</v>
          </cell>
          <cell r="G2620">
            <v>3738826453.6300001</v>
          </cell>
          <cell r="H2620">
            <v>9021289377.9799995</v>
          </cell>
        </row>
        <row r="2621">
          <cell r="B2621">
            <v>511597</v>
          </cell>
          <cell r="C2621" t="str">
            <v>RIESGO OPERATIVO</v>
          </cell>
          <cell r="D2621">
            <v>0</v>
          </cell>
          <cell r="E2621">
            <v>2284220</v>
          </cell>
          <cell r="F2621">
            <v>305482</v>
          </cell>
          <cell r="G2621">
            <v>0</v>
          </cell>
          <cell r="H2621">
            <v>2284220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11953406</v>
          </cell>
          <cell r="E2628">
            <v>9219471</v>
          </cell>
          <cell r="F2628">
            <v>9245110</v>
          </cell>
          <cell r="G2628">
            <v>11953406</v>
          </cell>
          <cell r="H2628">
            <v>9219471</v>
          </cell>
        </row>
        <row r="2629">
          <cell r="B2629">
            <v>511805</v>
          </cell>
          <cell r="C2629" t="str">
            <v>NOTARIALES</v>
          </cell>
          <cell r="D2629">
            <v>11953406</v>
          </cell>
          <cell r="E2629">
            <v>9219471</v>
          </cell>
          <cell r="F2629">
            <v>9245110</v>
          </cell>
          <cell r="G2629">
            <v>11953406</v>
          </cell>
          <cell r="H2629">
            <v>9219471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42809963547.150002</v>
          </cell>
          <cell r="E2637">
            <v>42884606717.330002</v>
          </cell>
          <cell r="F2637">
            <v>38556133381.970001</v>
          </cell>
          <cell r="G2637">
            <v>42809963547.150002</v>
          </cell>
          <cell r="H2637">
            <v>42884606717.330002</v>
          </cell>
        </row>
        <row r="2638">
          <cell r="B2638">
            <v>512001</v>
          </cell>
          <cell r="C2638" t="str">
            <v>SALARIO INTEGRAL</v>
          </cell>
          <cell r="D2638">
            <v>15100941807</v>
          </cell>
          <cell r="E2638">
            <v>14245286173</v>
          </cell>
          <cell r="F2638">
            <v>13060369608</v>
          </cell>
          <cell r="G2638">
            <v>15100941807</v>
          </cell>
          <cell r="H2638">
            <v>14245286173</v>
          </cell>
        </row>
        <row r="2639">
          <cell r="B2639">
            <v>512002</v>
          </cell>
          <cell r="C2639" t="str">
            <v>SUELDOS</v>
          </cell>
          <cell r="D2639">
            <v>8432188221</v>
          </cell>
          <cell r="E2639">
            <v>8897644800</v>
          </cell>
          <cell r="F2639">
            <v>8716570938</v>
          </cell>
          <cell r="G2639">
            <v>8432188221</v>
          </cell>
          <cell r="H2639">
            <v>8897644800</v>
          </cell>
        </row>
        <row r="2640">
          <cell r="B2640">
            <v>512003</v>
          </cell>
          <cell r="C2640" t="str">
            <v>HORAS EXTRAS</v>
          </cell>
          <cell r="D2640">
            <v>57397164</v>
          </cell>
          <cell r="E2640">
            <v>83327641</v>
          </cell>
          <cell r="F2640">
            <v>74666231</v>
          </cell>
          <cell r="G2640">
            <v>57397164</v>
          </cell>
          <cell r="H2640">
            <v>83327641</v>
          </cell>
        </row>
        <row r="2641">
          <cell r="B2641">
            <v>512004</v>
          </cell>
          <cell r="C2641" t="str">
            <v>AUXILIO DE TRANSPORTE</v>
          </cell>
          <cell r="D2641">
            <v>990904</v>
          </cell>
          <cell r="E2641">
            <v>1928848</v>
          </cell>
          <cell r="F2641">
            <v>1502200</v>
          </cell>
          <cell r="G2641">
            <v>990904</v>
          </cell>
          <cell r="H2641">
            <v>1928848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882629988.27999997</v>
          </cell>
          <cell r="E2643">
            <v>913597029</v>
          </cell>
          <cell r="F2643">
            <v>899978210</v>
          </cell>
          <cell r="G2643">
            <v>882629988.27999997</v>
          </cell>
          <cell r="H2643">
            <v>913597029</v>
          </cell>
        </row>
        <row r="2644">
          <cell r="B2644">
            <v>512007</v>
          </cell>
          <cell r="C2644" t="str">
            <v>INTERESES SOBRE CESANTIAS</v>
          </cell>
          <cell r="D2644">
            <v>102790955</v>
          </cell>
          <cell r="E2644">
            <v>105911480</v>
          </cell>
          <cell r="F2644">
            <v>105272548</v>
          </cell>
          <cell r="G2644">
            <v>102790955</v>
          </cell>
          <cell r="H2644">
            <v>105911480</v>
          </cell>
        </row>
        <row r="2645">
          <cell r="B2645">
            <v>512008</v>
          </cell>
          <cell r="C2645" t="str">
            <v>PRIMA LEGAL</v>
          </cell>
          <cell r="D2645">
            <v>876437477</v>
          </cell>
          <cell r="E2645">
            <v>915656833</v>
          </cell>
          <cell r="F2645">
            <v>899493424</v>
          </cell>
          <cell r="G2645">
            <v>876437477</v>
          </cell>
          <cell r="H2645">
            <v>915656833</v>
          </cell>
        </row>
        <row r="2646">
          <cell r="B2646">
            <v>512009</v>
          </cell>
          <cell r="C2646" t="str">
            <v>PRIMA EXTRALEGAL</v>
          </cell>
          <cell r="D2646">
            <v>1494634473</v>
          </cell>
          <cell r="E2646">
            <v>1557499435</v>
          </cell>
          <cell r="F2646">
            <v>1531113068</v>
          </cell>
          <cell r="G2646">
            <v>1494634473</v>
          </cell>
          <cell r="H2646">
            <v>1557499435</v>
          </cell>
        </row>
        <row r="2647">
          <cell r="B2647">
            <v>512010</v>
          </cell>
          <cell r="C2647" t="str">
            <v>VACACIONES</v>
          </cell>
          <cell r="D2647">
            <v>1658848131</v>
          </cell>
          <cell r="E2647">
            <v>1689151265</v>
          </cell>
          <cell r="F2647">
            <v>1585362879</v>
          </cell>
          <cell r="G2647">
            <v>1658848131</v>
          </cell>
          <cell r="H2647">
            <v>1689151265</v>
          </cell>
        </row>
        <row r="2648">
          <cell r="B2648">
            <v>512011</v>
          </cell>
          <cell r="C2648" t="str">
            <v>PRIMA DE VACACIONES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4448542344</v>
          </cell>
          <cell r="E2651">
            <v>4148068169</v>
          </cell>
          <cell r="F2651">
            <v>2145328511</v>
          </cell>
          <cell r="G2651">
            <v>4448542344</v>
          </cell>
          <cell r="H2651">
            <v>4148068169</v>
          </cell>
        </row>
        <row r="2652">
          <cell r="B2652">
            <v>512016</v>
          </cell>
          <cell r="C2652" t="str">
            <v>INDEMNIZACIONES</v>
          </cell>
          <cell r="D2652">
            <v>0</v>
          </cell>
          <cell r="E2652">
            <v>18055333</v>
          </cell>
          <cell r="F2652">
            <v>177065972</v>
          </cell>
          <cell r="G2652">
            <v>0</v>
          </cell>
          <cell r="H2652">
            <v>18055333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1558947600</v>
          </cell>
          <cell r="E2654">
            <v>1610386420</v>
          </cell>
          <cell r="F2654">
            <v>1409451273</v>
          </cell>
          <cell r="G2654">
            <v>1558947600</v>
          </cell>
          <cell r="H2654">
            <v>1610386420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12494398</v>
          </cell>
          <cell r="E2657">
            <v>12173195</v>
          </cell>
          <cell r="F2657">
            <v>14523623</v>
          </cell>
          <cell r="G2657">
            <v>12494398</v>
          </cell>
          <cell r="H2657">
            <v>12173195</v>
          </cell>
        </row>
        <row r="2658">
          <cell r="B2658">
            <v>512027</v>
          </cell>
          <cell r="C2658" t="str">
            <v>SEGUROS</v>
          </cell>
          <cell r="D2658">
            <v>149380536</v>
          </cell>
          <cell r="E2658">
            <v>167816938.94</v>
          </cell>
          <cell r="F2658">
            <v>139247817</v>
          </cell>
          <cell r="G2658">
            <v>149380536</v>
          </cell>
          <cell r="H2658">
            <v>167816938.94</v>
          </cell>
        </row>
        <row r="2659">
          <cell r="B2659">
            <v>512028</v>
          </cell>
          <cell r="C2659" t="str">
            <v>CAPACITACIÓN AL PERSONAL</v>
          </cell>
          <cell r="D2659">
            <v>289381014.54000002</v>
          </cell>
          <cell r="E2659">
            <v>390365469.39999998</v>
          </cell>
          <cell r="F2659">
            <v>416050053.38</v>
          </cell>
          <cell r="G2659">
            <v>289381014.54000002</v>
          </cell>
          <cell r="H2659">
            <v>390365469.39999998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1702429597</v>
          </cell>
          <cell r="E2660">
            <v>1817979747</v>
          </cell>
          <cell r="F2660">
            <v>1891382469</v>
          </cell>
          <cell r="G2660">
            <v>1702429597</v>
          </cell>
          <cell r="H2660">
            <v>1817979747</v>
          </cell>
        </row>
        <row r="2661">
          <cell r="B2661">
            <v>512030</v>
          </cell>
          <cell r="C2661" t="str">
            <v>APORTES POR SALUD</v>
          </cell>
          <cell r="D2661">
            <v>1279042272</v>
          </cell>
          <cell r="E2661">
            <v>1381561768</v>
          </cell>
          <cell r="F2661">
            <v>1023869239.4</v>
          </cell>
          <cell r="G2661">
            <v>1279042272</v>
          </cell>
          <cell r="H2661">
            <v>1381561768</v>
          </cell>
        </row>
        <row r="2662">
          <cell r="B2662">
            <v>512031</v>
          </cell>
          <cell r="C2662" t="str">
            <v>APORTES POR PENSIONES</v>
          </cell>
          <cell r="D2662">
            <v>2682312674</v>
          </cell>
          <cell r="E2662">
            <v>2841752837</v>
          </cell>
          <cell r="F2662">
            <v>2494647485</v>
          </cell>
          <cell r="G2662">
            <v>2682312674</v>
          </cell>
          <cell r="H2662">
            <v>2841752837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2080573991.3299999</v>
          </cell>
          <cell r="E2669">
            <v>2086443335.99</v>
          </cell>
          <cell r="F2669">
            <v>1970237833.1900001</v>
          </cell>
          <cell r="G2669">
            <v>2080573991.3299999</v>
          </cell>
          <cell r="H2669">
            <v>2086443335.99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3216529535.4000001</v>
          </cell>
          <cell r="E2685">
            <v>2330059132.5500002</v>
          </cell>
          <cell r="F2685">
            <v>2906301016.9099998</v>
          </cell>
          <cell r="G2685">
            <v>3216529535.4000001</v>
          </cell>
          <cell r="H2685">
            <v>2330059132.5500002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3216529535.4000001</v>
          </cell>
          <cell r="E2687">
            <v>2330059132.5500002</v>
          </cell>
          <cell r="F2687">
            <v>2906301016.9099998</v>
          </cell>
          <cell r="G2687">
            <v>3216529535.4000001</v>
          </cell>
          <cell r="H2687">
            <v>2330059132.5500002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0</v>
          </cell>
          <cell r="F2689">
            <v>248531.55</v>
          </cell>
          <cell r="G2689">
            <v>0</v>
          </cell>
          <cell r="H2689">
            <v>0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248531.55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4656924465.8100004</v>
          </cell>
          <cell r="E2701">
            <v>4923590186.0500002</v>
          </cell>
          <cell r="F2701">
            <v>4639819537.6899996</v>
          </cell>
          <cell r="G2701">
            <v>4656924465.8100004</v>
          </cell>
          <cell r="H2701">
            <v>4923590186.0500002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4656924465.8100004</v>
          </cell>
          <cell r="E2702">
            <v>4923590186.0500002</v>
          </cell>
          <cell r="F2702">
            <v>4639819537.6899996</v>
          </cell>
          <cell r="G2702">
            <v>4656924465.8100004</v>
          </cell>
          <cell r="H2702">
            <v>4923590186.0500002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218146823.38999999</v>
          </cell>
          <cell r="E2717">
            <v>0</v>
          </cell>
          <cell r="F2717">
            <v>0</v>
          </cell>
          <cell r="G2717">
            <v>218146823.38999999</v>
          </cell>
          <cell r="H2717">
            <v>0</v>
          </cell>
        </row>
        <row r="2718">
          <cell r="B2718">
            <v>512705</v>
          </cell>
          <cell r="C2718" t="str">
            <v>PÉRDIDA EN VENTA DE CARTERA</v>
          </cell>
          <cell r="D2718">
            <v>218146823.38999999</v>
          </cell>
          <cell r="E2718">
            <v>0</v>
          </cell>
          <cell r="F2718">
            <v>0</v>
          </cell>
          <cell r="G2718">
            <v>218146823.38999999</v>
          </cell>
          <cell r="H2718">
            <v>0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5430000</v>
          </cell>
          <cell r="E2720">
            <v>0</v>
          </cell>
          <cell r="F2720">
            <v>0</v>
          </cell>
          <cell r="G2720">
            <v>5430000</v>
          </cell>
          <cell r="H2720">
            <v>0</v>
          </cell>
        </row>
        <row r="2721">
          <cell r="B2721">
            <v>512805</v>
          </cell>
          <cell r="C2721" t="str">
            <v>CONTRATOS DE COMPRA DE DIVISAS</v>
          </cell>
          <cell r="D2721">
            <v>5430000</v>
          </cell>
          <cell r="E2721">
            <v>0</v>
          </cell>
          <cell r="F2721">
            <v>0</v>
          </cell>
          <cell r="G2721">
            <v>5430000</v>
          </cell>
          <cell r="H2721">
            <v>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1536128771050</v>
          </cell>
          <cell r="E2726">
            <v>715224150629</v>
          </cell>
          <cell r="F2726">
            <v>1199098688956.3</v>
          </cell>
          <cell r="G2726">
            <v>1536128771050</v>
          </cell>
          <cell r="H2726">
            <v>715224150629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931753781671</v>
          </cell>
          <cell r="E2727">
            <v>444330895160</v>
          </cell>
          <cell r="F2727">
            <v>813583336194</v>
          </cell>
          <cell r="G2727">
            <v>931753781671</v>
          </cell>
          <cell r="H2727">
            <v>444330895160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4981279</v>
          </cell>
          <cell r="E2731">
            <v>31216969</v>
          </cell>
          <cell r="F2731">
            <v>38081762.299999997</v>
          </cell>
          <cell r="G2731">
            <v>4981279</v>
          </cell>
          <cell r="H2731">
            <v>31216969</v>
          </cell>
        </row>
        <row r="2732">
          <cell r="B2732">
            <v>512917</v>
          </cell>
          <cell r="C2732" t="str">
            <v>FUTUROS DE  MONEDAS</v>
          </cell>
          <cell r="D2732">
            <v>604370008100</v>
          </cell>
          <cell r="E2732">
            <v>270862038500</v>
          </cell>
          <cell r="F2732">
            <v>385477271000</v>
          </cell>
          <cell r="G2732">
            <v>604370008100</v>
          </cell>
          <cell r="H2732">
            <v>270862038500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4269324363.5500002</v>
          </cell>
          <cell r="E2750">
            <v>6283337176.8299999</v>
          </cell>
          <cell r="F2750">
            <v>5673304384.79</v>
          </cell>
          <cell r="G2750">
            <v>4269324363.5500002</v>
          </cell>
          <cell r="H2750">
            <v>6283337176.8299999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370308708</v>
          </cell>
          <cell r="E2752">
            <v>292135932</v>
          </cell>
          <cell r="F2752">
            <v>273739026</v>
          </cell>
          <cell r="G2752">
            <v>370308708</v>
          </cell>
          <cell r="H2752">
            <v>292135932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206543409</v>
          </cell>
          <cell r="E2753">
            <v>197672193</v>
          </cell>
          <cell r="F2753">
            <v>238772003</v>
          </cell>
          <cell r="G2753">
            <v>206543409</v>
          </cell>
          <cell r="H2753">
            <v>197672193</v>
          </cell>
        </row>
        <row r="2754">
          <cell r="B2754">
            <v>513020</v>
          </cell>
          <cell r="C2754" t="str">
            <v>AVALÚOS</v>
          </cell>
          <cell r="D2754">
            <v>8403706.5</v>
          </cell>
          <cell r="E2754">
            <v>9987225</v>
          </cell>
          <cell r="F2754">
            <v>15831000</v>
          </cell>
          <cell r="G2754">
            <v>8403706.5</v>
          </cell>
          <cell r="H2754">
            <v>9987225</v>
          </cell>
        </row>
        <row r="2755">
          <cell r="B2755">
            <v>513025</v>
          </cell>
          <cell r="C2755" t="str">
            <v>ASESORÍAS JURÍDICAS</v>
          </cell>
          <cell r="D2755">
            <v>174771730</v>
          </cell>
          <cell r="E2755">
            <v>248694177.41999999</v>
          </cell>
          <cell r="F2755">
            <v>249550311.5</v>
          </cell>
          <cell r="G2755">
            <v>174771730</v>
          </cell>
          <cell r="H2755">
            <v>248694177.41999999</v>
          </cell>
        </row>
        <row r="2756">
          <cell r="B2756">
            <v>513030</v>
          </cell>
          <cell r="C2756" t="str">
            <v>ASESORÍAS FINANCIERAS</v>
          </cell>
          <cell r="D2756">
            <v>338049888</v>
          </cell>
          <cell r="E2756">
            <v>315906090.72000003</v>
          </cell>
          <cell r="F2756">
            <v>266531117.75</v>
          </cell>
          <cell r="G2756">
            <v>338049888</v>
          </cell>
          <cell r="H2756">
            <v>315906090.72000003</v>
          </cell>
        </row>
        <row r="2757">
          <cell r="B2757">
            <v>513035</v>
          </cell>
          <cell r="C2757" t="str">
            <v>NEGOCIOS FIDUCIARIOS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3171246922.0500002</v>
          </cell>
          <cell r="E2761">
            <v>5218921826.8199997</v>
          </cell>
          <cell r="F2761">
            <v>4628880926.54</v>
          </cell>
          <cell r="G2761">
            <v>3171246922.0500002</v>
          </cell>
          <cell r="H2761">
            <v>5218921826.8199997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19731.87</v>
          </cell>
          <cell r="F2762">
            <v>0</v>
          </cell>
          <cell r="G2762">
            <v>0</v>
          </cell>
          <cell r="H2762">
            <v>19731.87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246958741.03999999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246958741.03999999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263359653399.79999</v>
          </cell>
          <cell r="E2780">
            <v>28018075280.360001</v>
          </cell>
          <cell r="F2780">
            <v>551272210063.88</v>
          </cell>
          <cell r="G2780">
            <v>263359653399.79999</v>
          </cell>
          <cell r="H2780">
            <v>28018075280.360001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216840582962.51001</v>
          </cell>
          <cell r="E2781">
            <v>408407422.41000003</v>
          </cell>
          <cell r="F2781">
            <v>482960892986.52002</v>
          </cell>
          <cell r="G2781">
            <v>216840582962.51001</v>
          </cell>
          <cell r="H2781">
            <v>408407422.41000003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46519070437.290001</v>
          </cell>
          <cell r="E2786">
            <v>27609667857.950001</v>
          </cell>
          <cell r="F2786">
            <v>68311317077.360001</v>
          </cell>
          <cell r="G2786">
            <v>46519070437.290001</v>
          </cell>
          <cell r="H2786">
            <v>27609667857.950001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524619</v>
          </cell>
          <cell r="E2803">
            <v>0</v>
          </cell>
          <cell r="F2803">
            <v>0</v>
          </cell>
          <cell r="G2803">
            <v>524619</v>
          </cell>
          <cell r="H2803">
            <v>0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524619</v>
          </cell>
          <cell r="E2809">
            <v>0</v>
          </cell>
          <cell r="F2809">
            <v>0</v>
          </cell>
          <cell r="G2809">
            <v>524619</v>
          </cell>
          <cell r="H2809">
            <v>0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16627153780.459999</v>
          </cell>
          <cell r="E2827">
            <v>23906438125.419998</v>
          </cell>
          <cell r="F2827">
            <v>32346755885.279999</v>
          </cell>
          <cell r="G2827">
            <v>16627153780.459999</v>
          </cell>
          <cell r="H2827">
            <v>23906438125.419998</v>
          </cell>
        </row>
        <row r="2828">
          <cell r="B2828">
            <v>514005</v>
          </cell>
          <cell r="C2828" t="str">
            <v>IMPUESTOS Y TASAS</v>
          </cell>
          <cell r="D2828">
            <v>16627153780.459999</v>
          </cell>
          <cell r="E2828">
            <v>23906438125.419998</v>
          </cell>
          <cell r="F2828">
            <v>32343875725.279999</v>
          </cell>
          <cell r="G2828">
            <v>16627153780.459999</v>
          </cell>
          <cell r="H2828">
            <v>23906438125.419998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2880160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4510924715.6999998</v>
          </cell>
          <cell r="E2830">
            <v>19623387490.950001</v>
          </cell>
          <cell r="F2830">
            <v>0</v>
          </cell>
          <cell r="G2830">
            <v>4510924715.6999998</v>
          </cell>
          <cell r="H2830">
            <v>19623387490.950001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4510924715.6999998</v>
          </cell>
          <cell r="E2832">
            <v>19623387490.950001</v>
          </cell>
          <cell r="F2832">
            <v>0</v>
          </cell>
          <cell r="G2832">
            <v>4510924715.6999998</v>
          </cell>
          <cell r="H2832">
            <v>19623387490.950001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2077181004.6099999</v>
          </cell>
          <cell r="E2851">
            <v>1641424866.1500001</v>
          </cell>
          <cell r="F2851">
            <v>2524807473.79</v>
          </cell>
          <cell r="G2851">
            <v>2077181004.6099999</v>
          </cell>
          <cell r="H2851">
            <v>1641424866.1500001</v>
          </cell>
        </row>
        <row r="2852">
          <cell r="B2852">
            <v>514505</v>
          </cell>
          <cell r="C2852" t="str">
            <v>EQUIPO DE COMPUTACIÓN</v>
          </cell>
          <cell r="D2852">
            <v>328803326.12</v>
          </cell>
          <cell r="E2852">
            <v>470052801</v>
          </cell>
          <cell r="F2852">
            <v>1486520965.6700001</v>
          </cell>
          <cell r="G2852">
            <v>328803326.12</v>
          </cell>
          <cell r="H2852">
            <v>470052801</v>
          </cell>
        </row>
        <row r="2853">
          <cell r="B2853">
            <v>514510</v>
          </cell>
          <cell r="C2853" t="str">
            <v>LOCALES Y OFICINAS</v>
          </cell>
          <cell r="D2853">
            <v>212920863</v>
          </cell>
          <cell r="E2853">
            <v>210237806</v>
          </cell>
          <cell r="F2853">
            <v>211312488</v>
          </cell>
          <cell r="G2853">
            <v>212920863</v>
          </cell>
          <cell r="H2853">
            <v>210237806</v>
          </cell>
        </row>
        <row r="2854">
          <cell r="B2854">
            <v>514515</v>
          </cell>
          <cell r="C2854" t="str">
            <v>PARQUEADEROS</v>
          </cell>
          <cell r="D2854">
            <v>4275511</v>
          </cell>
          <cell r="E2854">
            <v>5801304</v>
          </cell>
          <cell r="F2854">
            <v>5703526</v>
          </cell>
          <cell r="G2854">
            <v>4275511</v>
          </cell>
          <cell r="H2854">
            <v>5801304</v>
          </cell>
        </row>
        <row r="2855">
          <cell r="B2855">
            <v>514535</v>
          </cell>
          <cell r="C2855" t="str">
            <v>MAQUINARIA Y EQUIPO</v>
          </cell>
          <cell r="D2855">
            <v>150115587</v>
          </cell>
          <cell r="E2855">
            <v>162782700</v>
          </cell>
          <cell r="F2855">
            <v>158757191</v>
          </cell>
          <cell r="G2855">
            <v>150115587</v>
          </cell>
          <cell r="H2855">
            <v>162782700</v>
          </cell>
        </row>
        <row r="2856">
          <cell r="B2856">
            <v>514540</v>
          </cell>
          <cell r="C2856" t="str">
            <v>BODEGAS Y SILOS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1381065717.49</v>
          </cell>
          <cell r="E2864">
            <v>792550255.14999998</v>
          </cell>
          <cell r="F2864">
            <v>661823849.12</v>
          </cell>
          <cell r="G2864">
            <v>1381065717.49</v>
          </cell>
          <cell r="H2864">
            <v>792550255.14999998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689454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1774465817</v>
          </cell>
          <cell r="E2885">
            <v>1659032383</v>
          </cell>
          <cell r="F2885">
            <v>1414224888</v>
          </cell>
          <cell r="G2885">
            <v>1774465817</v>
          </cell>
          <cell r="H2885">
            <v>1659032383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1560034917</v>
          </cell>
          <cell r="E2886">
            <v>1447539212</v>
          </cell>
          <cell r="F2886">
            <v>1183121058</v>
          </cell>
          <cell r="G2886">
            <v>1560034917</v>
          </cell>
          <cell r="H2886">
            <v>1447539212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69303920</v>
          </cell>
          <cell r="E2901">
            <v>61922926</v>
          </cell>
          <cell r="F2901">
            <v>103864230</v>
          </cell>
          <cell r="G2901">
            <v>69303920</v>
          </cell>
          <cell r="H2901">
            <v>61922926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145126980</v>
          </cell>
          <cell r="E2909">
            <v>149570245</v>
          </cell>
          <cell r="F2909">
            <v>127239600</v>
          </cell>
          <cell r="G2909">
            <v>145126980</v>
          </cell>
          <cell r="H2909">
            <v>149570245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266691515.91</v>
          </cell>
          <cell r="E2960">
            <v>263107720.96000001</v>
          </cell>
          <cell r="F2960">
            <v>264956620.06</v>
          </cell>
          <cell r="G2960">
            <v>266691515.91</v>
          </cell>
          <cell r="H2960">
            <v>263107720.96000001</v>
          </cell>
        </row>
        <row r="2961">
          <cell r="B2961">
            <v>515505</v>
          </cell>
          <cell r="C2961" t="str">
            <v>MANEJO</v>
          </cell>
          <cell r="D2961">
            <v>15000000</v>
          </cell>
          <cell r="E2961">
            <v>0</v>
          </cell>
          <cell r="F2961">
            <v>2250000</v>
          </cell>
          <cell r="G2961">
            <v>15000000</v>
          </cell>
          <cell r="H2961">
            <v>0</v>
          </cell>
        </row>
        <row r="2962">
          <cell r="B2962">
            <v>515510</v>
          </cell>
          <cell r="C2962" t="str">
            <v>CUMPLIMIENTO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</row>
        <row r="2965">
          <cell r="B2965">
            <v>515525</v>
          </cell>
          <cell r="C2965" t="str">
            <v>RESPONSABILIDAD CIVIL</v>
          </cell>
          <cell r="D2965">
            <v>20441226</v>
          </cell>
          <cell r="E2965">
            <v>22498787.559999999</v>
          </cell>
          <cell r="F2965">
            <v>27035937</v>
          </cell>
          <cell r="G2965">
            <v>20441226</v>
          </cell>
          <cell r="H2965">
            <v>22498787.559999999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144534414.91</v>
          </cell>
          <cell r="E2969">
            <v>155342412.40000001</v>
          </cell>
          <cell r="F2969">
            <v>161874527</v>
          </cell>
          <cell r="G2969">
            <v>144534414.91</v>
          </cell>
          <cell r="H2969">
            <v>155342412.40000001</v>
          </cell>
        </row>
        <row r="2970">
          <cell r="B2970">
            <v>515550</v>
          </cell>
          <cell r="C2970" t="str">
            <v>INCENDIO Y TERREMOTO</v>
          </cell>
          <cell r="D2970">
            <v>37576356</v>
          </cell>
          <cell r="E2970">
            <v>49682491</v>
          </cell>
          <cell r="F2970">
            <v>35977792</v>
          </cell>
          <cell r="G2970">
            <v>37576356</v>
          </cell>
          <cell r="H2970">
            <v>49682491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44674525</v>
          </cell>
          <cell r="E2972">
            <v>28034061</v>
          </cell>
          <cell r="F2972">
            <v>23633468</v>
          </cell>
          <cell r="G2972">
            <v>44674525</v>
          </cell>
          <cell r="H2972">
            <v>28034061</v>
          </cell>
        </row>
        <row r="2973">
          <cell r="B2973">
            <v>515565</v>
          </cell>
          <cell r="C2973" t="str">
            <v>ACCIDENTES PERSONALES</v>
          </cell>
          <cell r="D2973">
            <v>383151</v>
          </cell>
          <cell r="E2973">
            <v>3721800</v>
          </cell>
          <cell r="F2973">
            <v>7397792</v>
          </cell>
          <cell r="G2973">
            <v>383151</v>
          </cell>
          <cell r="H2973">
            <v>3721800</v>
          </cell>
        </row>
        <row r="2974">
          <cell r="B2974">
            <v>515570</v>
          </cell>
          <cell r="C2974" t="str">
            <v>SEGURO DE DEPÓSITOS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4081843</v>
          </cell>
          <cell r="E2981">
            <v>3828169</v>
          </cell>
          <cell r="F2981">
            <v>6787104.0599999996</v>
          </cell>
          <cell r="G2981">
            <v>4081843</v>
          </cell>
          <cell r="H2981">
            <v>3828169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4002506599.2399998</v>
          </cell>
          <cell r="E2992">
            <v>4019484301.9000001</v>
          </cell>
          <cell r="F2992">
            <v>3410839561.8099999</v>
          </cell>
          <cell r="G2992">
            <v>4002506599.2399998</v>
          </cell>
          <cell r="H2992">
            <v>4019484301.9000001</v>
          </cell>
        </row>
        <row r="2993">
          <cell r="B2993">
            <v>516005</v>
          </cell>
          <cell r="C2993" t="str">
            <v>EQUIPO DE COMPUTACIÓN</v>
          </cell>
          <cell r="D2993">
            <v>110407091</v>
          </cell>
          <cell r="E2993">
            <v>156443829</v>
          </cell>
          <cell r="F2993">
            <v>122715511</v>
          </cell>
          <cell r="G2993">
            <v>110407091</v>
          </cell>
          <cell r="H2993">
            <v>156443829</v>
          </cell>
        </row>
        <row r="2994">
          <cell r="B2994">
            <v>516010</v>
          </cell>
          <cell r="C2994" t="str">
            <v>EQUIPO DE OFICINA</v>
          </cell>
          <cell r="D2994">
            <v>220278219</v>
          </cell>
          <cell r="E2994">
            <v>234987628</v>
          </cell>
          <cell r="F2994">
            <v>231959644</v>
          </cell>
          <cell r="G2994">
            <v>220278219</v>
          </cell>
          <cell r="H2994">
            <v>234987628</v>
          </cell>
        </row>
        <row r="2995">
          <cell r="B2995">
            <v>516015</v>
          </cell>
          <cell r="C2995" t="str">
            <v>MUEBLES Y ENSERES</v>
          </cell>
          <cell r="D2995">
            <v>5473949</v>
          </cell>
          <cell r="E2995">
            <v>3269000</v>
          </cell>
          <cell r="F2995">
            <v>7650060</v>
          </cell>
          <cell r="G2995">
            <v>5473949</v>
          </cell>
          <cell r="H2995">
            <v>3269000</v>
          </cell>
        </row>
        <row r="2996">
          <cell r="B2996">
            <v>516020</v>
          </cell>
          <cell r="C2996" t="str">
            <v>VEHÍCULOS</v>
          </cell>
          <cell r="D2996">
            <v>54511716</v>
          </cell>
          <cell r="E2996">
            <v>85424768</v>
          </cell>
          <cell r="F2996">
            <v>75471268</v>
          </cell>
          <cell r="G2996">
            <v>54511716</v>
          </cell>
          <cell r="H2996">
            <v>85424768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3611835624.2399998</v>
          </cell>
          <cell r="E3008">
            <v>3539359076.9000001</v>
          </cell>
          <cell r="F3008">
            <v>2972499975.8099999</v>
          </cell>
          <cell r="G3008">
            <v>3611835624.2399998</v>
          </cell>
          <cell r="H3008">
            <v>3539359076.9000001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543103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328354774</v>
          </cell>
          <cell r="E3053">
            <v>334498638</v>
          </cell>
          <cell r="F3053">
            <v>312960529</v>
          </cell>
          <cell r="G3053">
            <v>328354774</v>
          </cell>
          <cell r="H3053">
            <v>334498638</v>
          </cell>
        </row>
        <row r="3054">
          <cell r="B3054">
            <v>516505</v>
          </cell>
          <cell r="C3054" t="str">
            <v>INSTALACIONES ELÉCTRICAS</v>
          </cell>
          <cell r="D3054">
            <v>89378406</v>
          </cell>
          <cell r="E3054">
            <v>90995200</v>
          </cell>
          <cell r="F3054">
            <v>65109194</v>
          </cell>
          <cell r="G3054">
            <v>89378406</v>
          </cell>
          <cell r="H3054">
            <v>90995200</v>
          </cell>
        </row>
        <row r="3055">
          <cell r="B3055">
            <v>516510</v>
          </cell>
          <cell r="C3055" t="str">
            <v>ARREGLOS ORNAMENTALES</v>
          </cell>
          <cell r="D3055">
            <v>22250059</v>
          </cell>
          <cell r="E3055">
            <v>28921757</v>
          </cell>
          <cell r="F3055">
            <v>33844405</v>
          </cell>
          <cell r="G3055">
            <v>22250059</v>
          </cell>
          <cell r="H3055">
            <v>28921757</v>
          </cell>
        </row>
        <row r="3056">
          <cell r="B3056">
            <v>516515</v>
          </cell>
          <cell r="C3056" t="str">
            <v>REPARACIONES LOCATIVAS</v>
          </cell>
          <cell r="D3056">
            <v>216726309</v>
          </cell>
          <cell r="E3056">
            <v>214581681</v>
          </cell>
          <cell r="F3056">
            <v>214006930</v>
          </cell>
          <cell r="G3056">
            <v>216726309</v>
          </cell>
          <cell r="H3056">
            <v>214581681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49319107620.650002</v>
          </cell>
          <cell r="E3097">
            <v>108351141016.53</v>
          </cell>
          <cell r="F3097">
            <v>130701871594.59</v>
          </cell>
          <cell r="G3097">
            <v>49319107620.650002</v>
          </cell>
          <cell r="H3097">
            <v>108351141016.53</v>
          </cell>
        </row>
        <row r="3098">
          <cell r="B3098">
            <v>517005</v>
          </cell>
          <cell r="C3098" t="str">
            <v>CARTERA DE CRÉDITOS</v>
          </cell>
          <cell r="D3098">
            <v>35998760028.019997</v>
          </cell>
          <cell r="E3098">
            <v>104101236925.88</v>
          </cell>
          <cell r="F3098">
            <v>126540486321.21001</v>
          </cell>
          <cell r="G3098">
            <v>35998760028.019997</v>
          </cell>
          <cell r="H3098">
            <v>104101236925.88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746561833.11000001</v>
          </cell>
          <cell r="E3101">
            <v>1380089131.76</v>
          </cell>
          <cell r="F3101">
            <v>3234039172.8200002</v>
          </cell>
          <cell r="G3101">
            <v>746561833.11000001</v>
          </cell>
          <cell r="H3101">
            <v>1380089131.76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12138340587.08</v>
          </cell>
          <cell r="E3103">
            <v>2229122200</v>
          </cell>
          <cell r="F3103">
            <v>0</v>
          </cell>
          <cell r="G3103">
            <v>12138340587.08</v>
          </cell>
          <cell r="H3103">
            <v>2229122200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409724895.92000002</v>
          </cell>
          <cell r="E3105">
            <v>604259748.96000004</v>
          </cell>
          <cell r="F3105">
            <v>765421942.63</v>
          </cell>
          <cell r="G3105">
            <v>409724895.92000002</v>
          </cell>
          <cell r="H3105">
            <v>604259748.96000004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25720276.52</v>
          </cell>
          <cell r="E3115">
            <v>36433009.93</v>
          </cell>
          <cell r="F3115">
            <v>161924157.93000001</v>
          </cell>
          <cell r="G3115">
            <v>25720276.52</v>
          </cell>
          <cell r="H3115">
            <v>36433009.93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18663965642.369999</v>
          </cell>
          <cell r="E3116">
            <v>27398771923.529999</v>
          </cell>
          <cell r="F3116">
            <v>25573025632.459999</v>
          </cell>
          <cell r="G3116">
            <v>18663965642.369999</v>
          </cell>
          <cell r="H3116">
            <v>27398771923.529999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12483002.9</v>
          </cell>
          <cell r="E3117">
            <v>11659121.51</v>
          </cell>
          <cell r="F3117">
            <v>4875515.16</v>
          </cell>
          <cell r="G3117">
            <v>12483002.9</v>
          </cell>
          <cell r="H3117">
            <v>11659121.51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18402349636.380001</v>
          </cell>
          <cell r="E3119">
            <v>27043389260.130001</v>
          </cell>
          <cell r="F3119">
            <v>25250951788.139999</v>
          </cell>
          <cell r="G3119">
            <v>18402349636.380001</v>
          </cell>
          <cell r="H3119">
            <v>27043389260.130001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249133003.09</v>
          </cell>
          <cell r="E3121">
            <v>343723541.88999999</v>
          </cell>
          <cell r="F3121">
            <v>317198329.16000003</v>
          </cell>
          <cell r="G3121">
            <v>249133003.09</v>
          </cell>
          <cell r="H3121">
            <v>343723541.88999999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8575416</v>
          </cell>
          <cell r="E3122">
            <v>1507295785</v>
          </cell>
          <cell r="F3122">
            <v>0</v>
          </cell>
          <cell r="G3122">
            <v>8575416</v>
          </cell>
          <cell r="H3122">
            <v>1507295785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7812420</v>
          </cell>
          <cell r="E3127">
            <v>1130681700</v>
          </cell>
          <cell r="F3127">
            <v>0</v>
          </cell>
          <cell r="G3127">
            <v>7812420</v>
          </cell>
          <cell r="H3127">
            <v>1130681700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14400000</v>
          </cell>
          <cell r="F3130">
            <v>0</v>
          </cell>
          <cell r="G3130">
            <v>0</v>
          </cell>
          <cell r="H3130">
            <v>14400000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362214085</v>
          </cell>
          <cell r="F3131">
            <v>0</v>
          </cell>
          <cell r="G3131">
            <v>0</v>
          </cell>
          <cell r="H3131">
            <v>362214085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762996</v>
          </cell>
          <cell r="E3134">
            <v>0</v>
          </cell>
          <cell r="F3134">
            <v>0</v>
          </cell>
          <cell r="G3134">
            <v>762996</v>
          </cell>
          <cell r="H3134">
            <v>0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1542765565.04</v>
          </cell>
          <cell r="E3145">
            <v>1373235483.3099999</v>
          </cell>
          <cell r="F3145">
            <v>967023315.17999995</v>
          </cell>
          <cell r="G3145">
            <v>1542765565.04</v>
          </cell>
          <cell r="H3145">
            <v>1373235483.3099999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137185671.52000001</v>
          </cell>
          <cell r="E3147">
            <v>156692807.22999999</v>
          </cell>
          <cell r="F3147">
            <v>152957275.22999999</v>
          </cell>
          <cell r="G3147">
            <v>137185671.52000001</v>
          </cell>
          <cell r="H3147">
            <v>156692807.22999999</v>
          </cell>
        </row>
        <row r="3148">
          <cell r="B3148">
            <v>517506</v>
          </cell>
          <cell r="C3148" t="str">
            <v>VEHÍCULOS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517507</v>
          </cell>
          <cell r="C3149" t="str">
            <v xml:space="preserve">EDIFICIOS </v>
          </cell>
          <cell r="D3149">
            <v>402597747.36000001</v>
          </cell>
          <cell r="E3149">
            <v>289673420.01999998</v>
          </cell>
          <cell r="F3149">
            <v>325508286.48000002</v>
          </cell>
          <cell r="G3149">
            <v>402597747.36000001</v>
          </cell>
          <cell r="H3149">
            <v>289673420.01999998</v>
          </cell>
        </row>
        <row r="3150">
          <cell r="B3150">
            <v>517508</v>
          </cell>
          <cell r="C3150" t="str">
            <v>ENSERES Y ACCESORIOS</v>
          </cell>
          <cell r="D3150">
            <v>579326.69999999995</v>
          </cell>
          <cell r="E3150">
            <v>1501017.41</v>
          </cell>
          <cell r="F3150">
            <v>2003293.35</v>
          </cell>
          <cell r="G3150">
            <v>579326.69999999995</v>
          </cell>
          <cell r="H3150">
            <v>1501017.41</v>
          </cell>
        </row>
        <row r="3151">
          <cell r="B3151">
            <v>517510</v>
          </cell>
          <cell r="C3151" t="str">
            <v>EQUIPO DE OFICINA</v>
          </cell>
          <cell r="D3151">
            <v>153331148.38999999</v>
          </cell>
          <cell r="E3151">
            <v>159895279.56</v>
          </cell>
          <cell r="F3151">
            <v>145372068.46000001</v>
          </cell>
          <cell r="G3151">
            <v>153331148.38999999</v>
          </cell>
          <cell r="H3151">
            <v>159895279.56</v>
          </cell>
        </row>
        <row r="3152">
          <cell r="B3152">
            <v>517512</v>
          </cell>
          <cell r="C3152" t="str">
            <v>EQUIPO INFORMÁTICO</v>
          </cell>
          <cell r="D3152">
            <v>27128217.75</v>
          </cell>
          <cell r="E3152">
            <v>98937395.120000005</v>
          </cell>
          <cell r="F3152">
            <v>124845846.61</v>
          </cell>
          <cell r="G3152">
            <v>27128217.75</v>
          </cell>
          <cell r="H3152">
            <v>98937395.120000005</v>
          </cell>
        </row>
        <row r="3153">
          <cell r="B3153">
            <v>517514</v>
          </cell>
          <cell r="C3153" t="str">
            <v>EQUIPO DE REDES Y COMUNICACIÓN</v>
          </cell>
          <cell r="D3153">
            <v>184140618.41</v>
          </cell>
          <cell r="E3153">
            <v>208852961.99000001</v>
          </cell>
          <cell r="F3153">
            <v>216336545.05000001</v>
          </cell>
          <cell r="G3153">
            <v>184140618.41</v>
          </cell>
          <cell r="H3153">
            <v>208852961.99000001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637802834.90999997</v>
          </cell>
          <cell r="E3164">
            <v>457682601.98000002</v>
          </cell>
          <cell r="F3164">
            <v>0</v>
          </cell>
          <cell r="G3164">
            <v>637802834.90999997</v>
          </cell>
          <cell r="H3164">
            <v>457682601.98000002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1138771991.8800001</v>
          </cell>
          <cell r="E3174">
            <v>1151965411.23</v>
          </cell>
          <cell r="F3174">
            <v>1370279118.1600001</v>
          </cell>
          <cell r="G3174">
            <v>1138771991.8800001</v>
          </cell>
          <cell r="H3174">
            <v>1151965411.23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864989020.62</v>
          </cell>
          <cell r="E3177">
            <v>807381633.60000002</v>
          </cell>
          <cell r="F3177">
            <v>791422349.87</v>
          </cell>
          <cell r="G3177">
            <v>864989020.62</v>
          </cell>
          <cell r="H3177">
            <v>807381633.60000002</v>
          </cell>
        </row>
        <row r="3178">
          <cell r="B3178">
            <v>518025</v>
          </cell>
          <cell r="C3178" t="str">
            <v>LICENCIAS Y FRANQUICIAS</v>
          </cell>
          <cell r="D3178">
            <v>273782971.25999999</v>
          </cell>
          <cell r="E3178">
            <v>344583777.63</v>
          </cell>
          <cell r="F3178">
            <v>578856768.28999996</v>
          </cell>
          <cell r="G3178">
            <v>273782971.25999999</v>
          </cell>
          <cell r="H3178">
            <v>344583777.63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7591196749.9399996</v>
          </cell>
          <cell r="E3199">
            <v>13326268723.48</v>
          </cell>
          <cell r="F3199">
            <v>10895306383.290001</v>
          </cell>
          <cell r="G3199">
            <v>7591196749.9399996</v>
          </cell>
          <cell r="H3199">
            <v>13326268723.48</v>
          </cell>
        </row>
        <row r="3200">
          <cell r="B3200">
            <v>519005</v>
          </cell>
          <cell r="C3200" t="str">
            <v>SERVICIO DE ASEO Y VIGILANCIA</v>
          </cell>
          <cell r="D3200">
            <v>592234780</v>
          </cell>
          <cell r="E3200">
            <v>600792553</v>
          </cell>
          <cell r="F3200">
            <v>623287701</v>
          </cell>
          <cell r="G3200">
            <v>592234780</v>
          </cell>
          <cell r="H3200">
            <v>600792553</v>
          </cell>
        </row>
        <row r="3201">
          <cell r="B3201">
            <v>519010</v>
          </cell>
          <cell r="C3201" t="str">
            <v>SERVICIOS TEMPORALES</v>
          </cell>
          <cell r="D3201">
            <v>227977841</v>
          </cell>
          <cell r="E3201">
            <v>616901160</v>
          </cell>
          <cell r="F3201">
            <v>779094007</v>
          </cell>
          <cell r="G3201">
            <v>227977841</v>
          </cell>
          <cell r="H3201">
            <v>616901160</v>
          </cell>
        </row>
        <row r="3202">
          <cell r="B3202">
            <v>519015</v>
          </cell>
          <cell r="C3202" t="str">
            <v>PUBLICIDAD Y PROPAGANDA</v>
          </cell>
          <cell r="D3202">
            <v>177146704</v>
          </cell>
          <cell r="E3202">
            <v>1013707234</v>
          </cell>
          <cell r="F3202">
            <v>1030992805</v>
          </cell>
          <cell r="G3202">
            <v>177146704</v>
          </cell>
          <cell r="H3202">
            <v>1013707234</v>
          </cell>
        </row>
        <row r="3203">
          <cell r="B3203">
            <v>519020</v>
          </cell>
          <cell r="C3203" t="str">
            <v>RELACIONES PÚBLICAS</v>
          </cell>
          <cell r="D3203">
            <v>70640635.849999994</v>
          </cell>
          <cell r="E3203">
            <v>59399557.380000003</v>
          </cell>
          <cell r="F3203">
            <v>45086218.82</v>
          </cell>
          <cell r="G3203">
            <v>70640635.849999994</v>
          </cell>
          <cell r="H3203">
            <v>59399557.380000003</v>
          </cell>
        </row>
        <row r="3204">
          <cell r="B3204">
            <v>519025</v>
          </cell>
          <cell r="C3204" t="str">
            <v>SERVICIOS PÚBLICOS</v>
          </cell>
          <cell r="D3204">
            <v>616183267</v>
          </cell>
          <cell r="E3204">
            <v>628474277</v>
          </cell>
          <cell r="F3204">
            <v>717357365</v>
          </cell>
          <cell r="G3204">
            <v>616183267</v>
          </cell>
          <cell r="H3204">
            <v>628474277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277144859.60000002</v>
          </cell>
          <cell r="E3206">
            <v>562049722.13</v>
          </cell>
          <cell r="F3206">
            <v>626056176.55999994</v>
          </cell>
          <cell r="G3206">
            <v>277144859.60000002</v>
          </cell>
          <cell r="H3206">
            <v>562049722.13</v>
          </cell>
        </row>
        <row r="3207">
          <cell r="B3207">
            <v>519040</v>
          </cell>
          <cell r="C3207" t="str">
            <v>TRANSPORTE</v>
          </cell>
          <cell r="D3207">
            <v>451110871</v>
          </cell>
          <cell r="E3207">
            <v>602920363.12</v>
          </cell>
          <cell r="F3207">
            <v>680239748</v>
          </cell>
          <cell r="G3207">
            <v>451110871</v>
          </cell>
          <cell r="H3207">
            <v>602920363.12</v>
          </cell>
        </row>
        <row r="3208">
          <cell r="B3208">
            <v>519045</v>
          </cell>
          <cell r="C3208" t="str">
            <v>ÚTILES Y PAPELERÍA</v>
          </cell>
          <cell r="D3208">
            <v>47461218</v>
          </cell>
          <cell r="E3208">
            <v>39525268</v>
          </cell>
          <cell r="F3208">
            <v>64364695</v>
          </cell>
          <cell r="G3208">
            <v>47461218</v>
          </cell>
          <cell r="H3208">
            <v>39525268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174621387.56999999</v>
          </cell>
          <cell r="E3212">
            <v>185409941.62</v>
          </cell>
          <cell r="F3212">
            <v>162662782.16999999</v>
          </cell>
          <cell r="G3212">
            <v>174621387.56999999</v>
          </cell>
          <cell r="H3212">
            <v>185409941.62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4956320389.9200001</v>
          </cell>
          <cell r="E3218">
            <v>9017001000.2299995</v>
          </cell>
          <cell r="F3218">
            <v>6165468099.8299999</v>
          </cell>
          <cell r="G3218">
            <v>4956320389.9200001</v>
          </cell>
          <cell r="H3218">
            <v>9017001000.2299995</v>
          </cell>
        </row>
        <row r="3219">
          <cell r="B3219">
            <v>519097</v>
          </cell>
          <cell r="C3219" t="str">
            <v>RIESGO OPERATIVO</v>
          </cell>
          <cell r="D3219">
            <v>354796</v>
          </cell>
          <cell r="E3219">
            <v>87647</v>
          </cell>
          <cell r="F3219">
            <v>696784.91</v>
          </cell>
          <cell r="G3219">
            <v>354796</v>
          </cell>
          <cell r="H3219">
            <v>87647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59542067000</v>
          </cell>
          <cell r="E3301">
            <v>58562454000</v>
          </cell>
          <cell r="F3301">
            <v>16614558227.790001</v>
          </cell>
          <cell r="G3301">
            <v>59542067000</v>
          </cell>
          <cell r="H3301">
            <v>58562454000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59542067000</v>
          </cell>
          <cell r="E3302">
            <v>58562454000</v>
          </cell>
          <cell r="F3302">
            <v>16614558227.790001</v>
          </cell>
          <cell r="G3302">
            <v>59542067000</v>
          </cell>
          <cell r="H3302">
            <v>58562454000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59542067000</v>
          </cell>
          <cell r="E3303">
            <v>58562454000</v>
          </cell>
          <cell r="F3303">
            <v>16614558227.790001</v>
          </cell>
          <cell r="G3303">
            <v>59542067000</v>
          </cell>
          <cell r="H3303">
            <v>58562454000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107632899434.89999</v>
          </cell>
          <cell r="E3306">
            <v>82864966252.529999</v>
          </cell>
          <cell r="F3306">
            <v>100386700125.85001</v>
          </cell>
          <cell r="G3306">
            <v>107632899434.89999</v>
          </cell>
          <cell r="H3306">
            <v>82864966252.529999</v>
          </cell>
        </row>
        <row r="3307">
          <cell r="B3307">
            <v>590500</v>
          </cell>
          <cell r="C3307" t="str">
            <v>GANANCIAS Y PÉRDIDAS</v>
          </cell>
          <cell r="D3307">
            <v>107632899434.89999</v>
          </cell>
          <cell r="E3307">
            <v>82864966252.529999</v>
          </cell>
          <cell r="F3307">
            <v>100386700125.85001</v>
          </cell>
          <cell r="G3307">
            <v>107632899434.89999</v>
          </cell>
          <cell r="H3307">
            <v>82864966252.529999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126801890645.56</v>
          </cell>
          <cell r="E3309">
            <v>135122539461.17</v>
          </cell>
          <cell r="F3309">
            <v>283695054456.46002</v>
          </cell>
          <cell r="G3309">
            <v>126801890645.56</v>
          </cell>
          <cell r="H3309">
            <v>135122539461.17</v>
          </cell>
        </row>
        <row r="3310">
          <cell r="B3310">
            <v>610500</v>
          </cell>
          <cell r="C3310" t="str">
            <v>ACREEDORAS POR CONTRA (DB)</v>
          </cell>
          <cell r="D3310">
            <v>126801890645.56</v>
          </cell>
          <cell r="E3310">
            <v>135122539461.17</v>
          </cell>
          <cell r="F3310">
            <v>283695054456.46002</v>
          </cell>
          <cell r="G3310">
            <v>126801890645.56</v>
          </cell>
          <cell r="H3310">
            <v>135122539461.17</v>
          </cell>
        </row>
        <row r="3311">
          <cell r="B3311">
            <v>620000</v>
          </cell>
          <cell r="C3311" t="str">
            <v>ACREEDORAS</v>
          </cell>
          <cell r="D3311">
            <v>126801890645.56</v>
          </cell>
          <cell r="E3311">
            <v>135122539461.17</v>
          </cell>
          <cell r="F3311">
            <v>283695054456.46002</v>
          </cell>
          <cell r="G3311">
            <v>126801890645.56</v>
          </cell>
          <cell r="H3311">
            <v>135122539461.17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725474008.42999995</v>
          </cell>
          <cell r="E3317">
            <v>1445168710</v>
          </cell>
          <cell r="F3317">
            <v>1668884300</v>
          </cell>
          <cell r="G3317">
            <v>725474008.42999995</v>
          </cell>
          <cell r="H3317">
            <v>1445168710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126076416637.13</v>
          </cell>
          <cell r="E3321">
            <v>133677370751.17</v>
          </cell>
          <cell r="F3321">
            <v>282026170156.46002</v>
          </cell>
          <cell r="G3321">
            <v>126076416637.13</v>
          </cell>
          <cell r="H3321">
            <v>133677370751.17</v>
          </cell>
        </row>
        <row r="3322">
          <cell r="B3322">
            <v>630000</v>
          </cell>
          <cell r="C3322" t="str">
            <v>DEUDORAS POR CONTRA</v>
          </cell>
          <cell r="D3322">
            <v>153344337936.37</v>
          </cell>
          <cell r="E3322">
            <v>131370495233.14</v>
          </cell>
          <cell r="F3322">
            <v>428008168995.65997</v>
          </cell>
          <cell r="G3322">
            <v>153344337936.37</v>
          </cell>
          <cell r="H3322">
            <v>131370495233.14</v>
          </cell>
        </row>
        <row r="3323">
          <cell r="B3323">
            <v>630500</v>
          </cell>
          <cell r="C3323" t="str">
            <v>DEUDORAS POR CONTRA (CR)</v>
          </cell>
          <cell r="D3323">
            <v>153344337936.37</v>
          </cell>
          <cell r="E3323">
            <v>131370495233.14</v>
          </cell>
          <cell r="F3323">
            <v>428008168995.65997</v>
          </cell>
          <cell r="G3323">
            <v>153344337936.37</v>
          </cell>
          <cell r="H3323">
            <v>131370495233.14</v>
          </cell>
        </row>
        <row r="3324">
          <cell r="B3324">
            <v>640000</v>
          </cell>
          <cell r="C3324" t="str">
            <v>DEUDORAS</v>
          </cell>
          <cell r="D3324">
            <v>153344337936.37</v>
          </cell>
          <cell r="E3324">
            <v>131370495233.14</v>
          </cell>
          <cell r="F3324">
            <v>428008168995.65997</v>
          </cell>
          <cell r="G3324">
            <v>153344337936.37</v>
          </cell>
          <cell r="H3324">
            <v>131370495233.14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20976236666.650002</v>
          </cell>
          <cell r="E3331">
            <v>13111749051.83</v>
          </cell>
          <cell r="F3331">
            <v>5832204198.4899998</v>
          </cell>
          <cell r="G3331">
            <v>20976236666.650002</v>
          </cell>
          <cell r="H3331">
            <v>13111749051.83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250680.15</v>
          </cell>
          <cell r="F3333">
            <v>0</v>
          </cell>
          <cell r="G3333">
            <v>0</v>
          </cell>
          <cell r="H3333">
            <v>250680.15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486786.35</v>
          </cell>
          <cell r="E3334">
            <v>0</v>
          </cell>
          <cell r="F3334">
            <v>0</v>
          </cell>
          <cell r="G3334">
            <v>486786.35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28287.56</v>
          </cell>
          <cell r="F3339">
            <v>0</v>
          </cell>
          <cell r="G3339">
            <v>0</v>
          </cell>
          <cell r="H3339">
            <v>28287.56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1845410.35</v>
          </cell>
          <cell r="E3340">
            <v>0</v>
          </cell>
          <cell r="F3340">
            <v>0</v>
          </cell>
          <cell r="G3340">
            <v>1845410.35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105817383.09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78417431.739999995</v>
          </cell>
          <cell r="E3350">
            <v>6054051179.2299995</v>
          </cell>
          <cell r="F3350">
            <v>4498896349.1700001</v>
          </cell>
          <cell r="G3350">
            <v>78417431.739999995</v>
          </cell>
          <cell r="H3350">
            <v>6054051179.2299995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20895487038.209999</v>
          </cell>
          <cell r="E3351">
            <v>7057418904.8900003</v>
          </cell>
          <cell r="F3351">
            <v>1227490466.23</v>
          </cell>
          <cell r="G3351">
            <v>20895487038.209999</v>
          </cell>
          <cell r="H3351">
            <v>7057418904.8900003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4385228509.1199999</v>
          </cell>
          <cell r="E3354">
            <v>4608810417.8199997</v>
          </cell>
          <cell r="F3354">
            <v>1759438887.5</v>
          </cell>
          <cell r="G3354">
            <v>4385228509.1199999</v>
          </cell>
          <cell r="H3354">
            <v>4608810417.8199997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681400.57</v>
          </cell>
          <cell r="F3367">
            <v>0</v>
          </cell>
          <cell r="G3367">
            <v>0</v>
          </cell>
          <cell r="H3367">
            <v>681400.57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1410766742.3800001</v>
          </cell>
          <cell r="E3368">
            <v>1847691297.27</v>
          </cell>
          <cell r="F3368">
            <v>1400491699.52</v>
          </cell>
          <cell r="G3368">
            <v>1410766742.3800001</v>
          </cell>
          <cell r="H3368">
            <v>1847691297.27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2974461766.7399998</v>
          </cell>
          <cell r="E3369">
            <v>2760437719.98</v>
          </cell>
          <cell r="F3369">
            <v>358947187.98000002</v>
          </cell>
          <cell r="G3369">
            <v>2974461766.7399998</v>
          </cell>
          <cell r="H3369">
            <v>2760437719.98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18536720313.82</v>
          </cell>
          <cell r="E3407">
            <v>31245711732.82</v>
          </cell>
          <cell r="F3407">
            <v>38829326290.300003</v>
          </cell>
          <cell r="G3407">
            <v>18536720313.82</v>
          </cell>
          <cell r="H3407">
            <v>31245711732.82</v>
          </cell>
        </row>
        <row r="3408">
          <cell r="B3408">
            <v>647505</v>
          </cell>
          <cell r="C3408" t="str">
            <v>PARTE CORRIENTE</v>
          </cell>
          <cell r="D3408">
            <v>8497307436.9799995</v>
          </cell>
          <cell r="E3408">
            <v>12504923447.24</v>
          </cell>
          <cell r="F3408">
            <v>12577694899.870001</v>
          </cell>
          <cell r="G3408">
            <v>8497307436.9799995</v>
          </cell>
          <cell r="H3408">
            <v>12504923447.24</v>
          </cell>
        </row>
        <row r="3409">
          <cell r="B3409">
            <v>647510</v>
          </cell>
          <cell r="C3409" t="str">
            <v>PARTE NO CORRIENTE</v>
          </cell>
          <cell r="D3409">
            <v>10039412876.84</v>
          </cell>
          <cell r="E3409">
            <v>18740788285.580002</v>
          </cell>
          <cell r="F3409">
            <v>26251631390.43</v>
          </cell>
          <cell r="G3409">
            <v>10039412876.84</v>
          </cell>
          <cell r="H3409">
            <v>18740788285.580002</v>
          </cell>
        </row>
        <row r="3410">
          <cell r="B3410">
            <v>648000</v>
          </cell>
          <cell r="C3410" t="str">
            <v>OPCIONES DE COMPRA POR RECIBIR</v>
          </cell>
          <cell r="D3410">
            <v>270713327.77999997</v>
          </cell>
          <cell r="E3410">
            <v>406332218.67000002</v>
          </cell>
          <cell r="F3410">
            <v>340948219.30000001</v>
          </cell>
          <cell r="G3410">
            <v>270713327.77999997</v>
          </cell>
          <cell r="H3410">
            <v>406332218.67000002</v>
          </cell>
        </row>
        <row r="3411">
          <cell r="B3411">
            <v>648005</v>
          </cell>
          <cell r="C3411" t="str">
            <v>PARTE CORRIENTE</v>
          </cell>
          <cell r="D3411">
            <v>91584000</v>
          </cell>
          <cell r="E3411">
            <v>91584000</v>
          </cell>
          <cell r="F3411">
            <v>97884000</v>
          </cell>
          <cell r="G3411">
            <v>91584000</v>
          </cell>
          <cell r="H3411">
            <v>91584000</v>
          </cell>
        </row>
        <row r="3412">
          <cell r="B3412">
            <v>648010</v>
          </cell>
          <cell r="C3412" t="str">
            <v>PARTE NO CORRIENTE</v>
          </cell>
          <cell r="D3412">
            <v>179129327.78</v>
          </cell>
          <cell r="E3412">
            <v>314748218.67000002</v>
          </cell>
          <cell r="F3412">
            <v>243064219.30000001</v>
          </cell>
          <cell r="G3412">
            <v>179129327.78</v>
          </cell>
          <cell r="H3412">
            <v>314748218.67000002</v>
          </cell>
        </row>
        <row r="3413">
          <cell r="B3413">
            <v>649500</v>
          </cell>
          <cell r="C3413" t="str">
            <v>DIVERSOS</v>
          </cell>
          <cell r="D3413">
            <v>109175439119</v>
          </cell>
          <cell r="E3413">
            <v>81997891812</v>
          </cell>
          <cell r="F3413">
            <v>381246251400.07001</v>
          </cell>
          <cell r="G3413">
            <v>109175439119</v>
          </cell>
          <cell r="H3413">
            <v>81997891812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12030029920369.801</v>
          </cell>
          <cell r="E3415">
            <v>12686247083229.9</v>
          </cell>
          <cell r="F3415">
            <v>13606062621303.301</v>
          </cell>
          <cell r="G3415">
            <v>12030029920369.801</v>
          </cell>
          <cell r="H3415">
            <v>12686247083229.9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87103996933.229996</v>
          </cell>
          <cell r="E3420">
            <v>66344245116.230003</v>
          </cell>
          <cell r="F3420">
            <v>61414465000</v>
          </cell>
          <cell r="G3420">
            <v>87103996933.229996</v>
          </cell>
          <cell r="H3420">
            <v>66344245116.230003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87103996933.229996</v>
          </cell>
          <cell r="E3422">
            <v>66344245116.230003</v>
          </cell>
          <cell r="F3422">
            <v>61414465000</v>
          </cell>
          <cell r="G3422">
            <v>87103996933.229996</v>
          </cell>
          <cell r="H3422">
            <v>66344245116.230003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99322703096.690002</v>
          </cell>
          <cell r="E3424">
            <v>99173693800.820007</v>
          </cell>
          <cell r="F3424">
            <v>95862447041.080002</v>
          </cell>
          <cell r="G3424">
            <v>99322703096.690002</v>
          </cell>
          <cell r="H3424">
            <v>99173693800.820007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51320310972.339996</v>
          </cell>
          <cell r="E3426">
            <v>51297103596.82</v>
          </cell>
          <cell r="F3426">
            <v>48223737561.190002</v>
          </cell>
          <cell r="G3426">
            <v>51320310972.339996</v>
          </cell>
          <cell r="H3426">
            <v>51297103596.82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2372307515.9400001</v>
          </cell>
          <cell r="E3431">
            <v>2246505595.5900002</v>
          </cell>
          <cell r="F3431">
            <v>2008624871.48</v>
          </cell>
          <cell r="G3431">
            <v>2372307515.9400001</v>
          </cell>
          <cell r="H3431">
            <v>2246505595.5900002</v>
          </cell>
        </row>
        <row r="3432">
          <cell r="B3432">
            <v>812095</v>
          </cell>
          <cell r="C3432" t="str">
            <v>OTROS ACTIVOS</v>
          </cell>
          <cell r="D3432">
            <v>45630084608.410004</v>
          </cell>
          <cell r="E3432">
            <v>45630084608.410004</v>
          </cell>
          <cell r="F3432">
            <v>45630084608.410004</v>
          </cell>
          <cell r="G3432">
            <v>45630084608.410004</v>
          </cell>
          <cell r="H3432">
            <v>45630084608.410004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11843603220339.9</v>
          </cell>
          <cell r="E3529">
            <v>12520729144312.801</v>
          </cell>
          <cell r="F3529">
            <v>13448785709262.301</v>
          </cell>
          <cell r="G3529">
            <v>11843603220339.9</v>
          </cell>
          <cell r="H3529">
            <v>12520729144312.801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11843601912624.301</v>
          </cell>
          <cell r="E3533">
            <v>12520727836597.199</v>
          </cell>
          <cell r="F3533">
            <v>13448784401546.699</v>
          </cell>
          <cell r="G3533">
            <v>11843601912624.301</v>
          </cell>
          <cell r="H3533">
            <v>12520727836597.199</v>
          </cell>
        </row>
        <row r="3534">
          <cell r="B3534">
            <v>820000</v>
          </cell>
          <cell r="C3534" t="str">
            <v>ACREEDORAS</v>
          </cell>
          <cell r="D3534">
            <v>9113434299762.4492</v>
          </cell>
          <cell r="E3534">
            <v>7928990390575.0098</v>
          </cell>
          <cell r="F3534">
            <v>8075038185413.5996</v>
          </cell>
          <cell r="G3534">
            <v>9113434299762.4492</v>
          </cell>
          <cell r="H3534">
            <v>7928990390575.0098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55583378834.93</v>
          </cell>
          <cell r="E3535">
            <v>53323814083.769997</v>
          </cell>
          <cell r="F3535">
            <v>0</v>
          </cell>
          <cell r="G3535">
            <v>55583378834.93</v>
          </cell>
          <cell r="H3535">
            <v>53323814083.769997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55583378834.93</v>
          </cell>
          <cell r="E3539">
            <v>53323814083.769997</v>
          </cell>
          <cell r="F3539">
            <v>0</v>
          </cell>
          <cell r="G3539">
            <v>55583378834.93</v>
          </cell>
          <cell r="H3539">
            <v>53323814083.769997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77136</v>
          </cell>
          <cell r="E3544">
            <v>73947</v>
          </cell>
          <cell r="F3544">
            <v>74142.52</v>
          </cell>
          <cell r="G3544">
            <v>77136</v>
          </cell>
          <cell r="H3544">
            <v>73947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1650281513.7</v>
          </cell>
          <cell r="E3550">
            <v>3286640822.6999998</v>
          </cell>
          <cell r="F3550">
            <v>2398693530.6999998</v>
          </cell>
          <cell r="G3550">
            <v>1650281513.7</v>
          </cell>
          <cell r="H3550">
            <v>3286640822.6999998</v>
          </cell>
        </row>
        <row r="3551">
          <cell r="B3551">
            <v>821205</v>
          </cell>
          <cell r="C3551" t="str">
            <v>INMUEBLES</v>
          </cell>
          <cell r="D3551">
            <v>1418221836.7</v>
          </cell>
          <cell r="E3551">
            <v>2883801822.6999998</v>
          </cell>
          <cell r="F3551">
            <v>1943995552.7</v>
          </cell>
          <cell r="G3551">
            <v>1418221836.7</v>
          </cell>
          <cell r="H3551">
            <v>2883801822.6999998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232059677</v>
          </cell>
          <cell r="E3553">
            <v>316500000</v>
          </cell>
          <cell r="F3553">
            <v>368358978</v>
          </cell>
          <cell r="G3553">
            <v>232059677</v>
          </cell>
          <cell r="H3553">
            <v>316500000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86339000</v>
          </cell>
          <cell r="F3554">
            <v>86339000</v>
          </cell>
          <cell r="G3554">
            <v>0</v>
          </cell>
          <cell r="H3554">
            <v>86339000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90011127081.899994</v>
          </cell>
          <cell r="E3555">
            <v>82744329003.080002</v>
          </cell>
          <cell r="F3555">
            <v>100646898773.13</v>
          </cell>
          <cell r="G3555">
            <v>90011127081.899994</v>
          </cell>
          <cell r="H3555">
            <v>82744329003.080002</v>
          </cell>
        </row>
        <row r="3556">
          <cell r="B3556">
            <v>821305</v>
          </cell>
          <cell r="C3556" t="str">
            <v>CRÉDITOS COMERCIALES</v>
          </cell>
          <cell r="D3556">
            <v>36565107116.800003</v>
          </cell>
          <cell r="E3556">
            <v>32621530999.98</v>
          </cell>
          <cell r="F3556">
            <v>51500566943.029999</v>
          </cell>
          <cell r="G3556">
            <v>36565107116.800003</v>
          </cell>
          <cell r="H3556">
            <v>32621530999.98</v>
          </cell>
        </row>
        <row r="3557">
          <cell r="B3557">
            <v>821310</v>
          </cell>
          <cell r="C3557" t="str">
            <v>CRÉDITOS DE CONSUMO</v>
          </cell>
          <cell r="D3557">
            <v>446461904</v>
          </cell>
          <cell r="E3557">
            <v>409299678</v>
          </cell>
          <cell r="F3557">
            <v>623449678</v>
          </cell>
          <cell r="G3557">
            <v>446461904</v>
          </cell>
          <cell r="H3557">
            <v>409299678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17307461896</v>
          </cell>
          <cell r="E3558">
            <v>15223395896</v>
          </cell>
          <cell r="F3558">
            <v>13634091806</v>
          </cell>
          <cell r="G3558">
            <v>17307461896</v>
          </cell>
          <cell r="H3558">
            <v>15223395896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35692096165.099998</v>
          </cell>
          <cell r="E3560">
            <v>34490102429.099998</v>
          </cell>
          <cell r="F3560">
            <v>34888790346.099998</v>
          </cell>
          <cell r="G3560">
            <v>35692096165.099998</v>
          </cell>
          <cell r="H3560">
            <v>34490102429.099998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575524938084.29004</v>
          </cell>
          <cell r="E3561">
            <v>331140218442.54999</v>
          </cell>
          <cell r="F3561">
            <v>349845981478.63</v>
          </cell>
          <cell r="G3561">
            <v>575524938084.29004</v>
          </cell>
          <cell r="H3561">
            <v>331140218442.54999</v>
          </cell>
        </row>
        <row r="3562">
          <cell r="B3562">
            <v>821405</v>
          </cell>
          <cell r="C3562" t="str">
            <v>CRÉDITOS COMERCIALES</v>
          </cell>
          <cell r="D3562">
            <v>575524938084.29004</v>
          </cell>
          <cell r="E3562">
            <v>331140218442.54999</v>
          </cell>
          <cell r="F3562">
            <v>349845981478.63</v>
          </cell>
          <cell r="G3562">
            <v>575524938084.29004</v>
          </cell>
          <cell r="H3562">
            <v>331140218442.54999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11910940976.879999</v>
          </cell>
          <cell r="E3587">
            <v>19702658375.529999</v>
          </cell>
          <cell r="F3587">
            <v>18509002657.59</v>
          </cell>
          <cell r="G3587">
            <v>11910940976.879999</v>
          </cell>
          <cell r="H3587">
            <v>19702658375.529999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4234771606.21</v>
          </cell>
          <cell r="E3618">
            <v>4518955628.5200005</v>
          </cell>
          <cell r="F3618">
            <v>5408139238.0100002</v>
          </cell>
          <cell r="G3618">
            <v>4234771606.21</v>
          </cell>
          <cell r="H3618">
            <v>4518955628.5200005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0</v>
          </cell>
          <cell r="E3619">
            <v>1568374566.8800001</v>
          </cell>
          <cell r="F3619">
            <v>805761790.03999996</v>
          </cell>
          <cell r="G3619">
            <v>0</v>
          </cell>
          <cell r="H3619">
            <v>1568374566.8800001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57443325</v>
          </cell>
          <cell r="E3620">
            <v>0</v>
          </cell>
          <cell r="F3620">
            <v>0</v>
          </cell>
          <cell r="G3620">
            <v>57443325</v>
          </cell>
          <cell r="H3620">
            <v>0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1084255833.8399999</v>
          </cell>
          <cell r="E3621">
            <v>366158354</v>
          </cell>
          <cell r="F3621">
            <v>7677517528.6199999</v>
          </cell>
          <cell r="G3621">
            <v>1084255833.8399999</v>
          </cell>
          <cell r="H3621">
            <v>366158354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6233807293.3000002</v>
          </cell>
          <cell r="E3622">
            <v>12610964729.190001</v>
          </cell>
          <cell r="F3622">
            <v>3853219054.3600001</v>
          </cell>
          <cell r="G3622">
            <v>6233807293.3000002</v>
          </cell>
          <cell r="H3622">
            <v>12610964729.190001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32541853.98</v>
          </cell>
          <cell r="E3623">
            <v>41652955.039999999</v>
          </cell>
          <cell r="F3623">
            <v>59167449.740000002</v>
          </cell>
          <cell r="G3623">
            <v>32541853.98</v>
          </cell>
          <cell r="H3623">
            <v>41652955.039999999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0</v>
          </cell>
          <cell r="E3624">
            <v>49261853.82</v>
          </cell>
          <cell r="F3624">
            <v>44800884.82</v>
          </cell>
          <cell r="G3624">
            <v>0</v>
          </cell>
          <cell r="H3624">
            <v>49261853.82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4545963.67</v>
          </cell>
          <cell r="E3625">
            <v>0</v>
          </cell>
          <cell r="F3625">
            <v>0</v>
          </cell>
          <cell r="G3625">
            <v>4545963.67</v>
          </cell>
          <cell r="H3625">
            <v>0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46829995</v>
          </cell>
          <cell r="E3626">
            <v>22065162.629999999</v>
          </cell>
          <cell r="F3626">
            <v>416900709</v>
          </cell>
          <cell r="G3626">
            <v>46829995</v>
          </cell>
          <cell r="H3626">
            <v>22065162.629999999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216745105.88</v>
          </cell>
          <cell r="E3627">
            <v>525225125.44999999</v>
          </cell>
          <cell r="F3627">
            <v>243496003</v>
          </cell>
          <cell r="G3627">
            <v>216745105.88</v>
          </cell>
          <cell r="H3627">
            <v>525225125.44999999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18186660437.380001</v>
          </cell>
          <cell r="E3633">
            <v>17811641918.73</v>
          </cell>
          <cell r="F3633">
            <v>18204137496.130001</v>
          </cell>
          <cell r="G3633">
            <v>18186660437.380001</v>
          </cell>
          <cell r="H3633">
            <v>17811641918.73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17839355948.380001</v>
          </cell>
          <cell r="E3634">
            <v>17651538541.790001</v>
          </cell>
          <cell r="F3634">
            <v>18135339304.830002</v>
          </cell>
          <cell r="G3634">
            <v>17839355948.380001</v>
          </cell>
          <cell r="H3634">
            <v>17651538541.790001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302505392.06999999</v>
          </cell>
          <cell r="E3635">
            <v>113294031.75</v>
          </cell>
          <cell r="F3635">
            <v>0</v>
          </cell>
          <cell r="G3635">
            <v>302505392.06999999</v>
          </cell>
          <cell r="H3635">
            <v>113294031.75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42111325.340000004</v>
          </cell>
          <cell r="E3641">
            <v>44763714.829999998</v>
          </cell>
          <cell r="F3641">
            <v>66461995.299999997</v>
          </cell>
          <cell r="G3641">
            <v>42111325.340000004</v>
          </cell>
          <cell r="H3641">
            <v>44763714.829999998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1324526.98</v>
          </cell>
          <cell r="E3642">
            <v>268922.40000000002</v>
          </cell>
          <cell r="F3642">
            <v>0</v>
          </cell>
          <cell r="G3642">
            <v>1324526.98</v>
          </cell>
          <cell r="H3642">
            <v>268922.40000000002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590808</v>
          </cell>
          <cell r="E3647">
            <v>1750695.96</v>
          </cell>
          <cell r="F3647">
            <v>2336196</v>
          </cell>
          <cell r="G3647">
            <v>590808</v>
          </cell>
          <cell r="H3647">
            <v>1750695.96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772436.61</v>
          </cell>
          <cell r="E3648">
            <v>26012</v>
          </cell>
          <cell r="F3648">
            <v>0</v>
          </cell>
          <cell r="G3648">
            <v>772436.61</v>
          </cell>
          <cell r="H3648">
            <v>26012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1472799717.5</v>
          </cell>
          <cell r="E3672">
            <v>1087364526.52</v>
          </cell>
          <cell r="F3672">
            <v>1041832843.26</v>
          </cell>
          <cell r="G3672">
            <v>1472799717.5</v>
          </cell>
          <cell r="H3672">
            <v>1087364526.52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1461638845.3299999</v>
          </cell>
          <cell r="E3673">
            <v>1083539170.5</v>
          </cell>
          <cell r="F3673">
            <v>1037421214.39</v>
          </cell>
          <cell r="G3673">
            <v>1461638845.3299999</v>
          </cell>
          <cell r="H3673">
            <v>1083539170.5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4124087.74</v>
          </cell>
          <cell r="E3674">
            <v>0</v>
          </cell>
          <cell r="F3674">
            <v>0</v>
          </cell>
          <cell r="G3674">
            <v>4124087.74</v>
          </cell>
          <cell r="H3674">
            <v>0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1633578.34</v>
          </cell>
          <cell r="E3677">
            <v>0</v>
          </cell>
          <cell r="F3677">
            <v>0</v>
          </cell>
          <cell r="G3677">
            <v>1633578.34</v>
          </cell>
          <cell r="H3677">
            <v>0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4244329.76</v>
          </cell>
          <cell r="E3678">
            <v>3682949.02</v>
          </cell>
          <cell r="F3678">
            <v>4010799.87</v>
          </cell>
          <cell r="G3678">
            <v>4244329.76</v>
          </cell>
          <cell r="H3678">
            <v>3682949.02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57349.760000000002</v>
          </cell>
          <cell r="E3679">
            <v>0</v>
          </cell>
          <cell r="F3679">
            <v>0</v>
          </cell>
          <cell r="G3679">
            <v>57349.760000000002</v>
          </cell>
          <cell r="H3679">
            <v>0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44805.57</v>
          </cell>
          <cell r="E3682">
            <v>0</v>
          </cell>
          <cell r="F3682">
            <v>0</v>
          </cell>
          <cell r="G3682">
            <v>44805.57</v>
          </cell>
          <cell r="H3682">
            <v>0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108836</v>
          </cell>
          <cell r="E3683">
            <v>142407</v>
          </cell>
          <cell r="F3683">
            <v>400829</v>
          </cell>
          <cell r="G3683">
            <v>108836</v>
          </cell>
          <cell r="H3683">
            <v>142407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189</v>
          </cell>
          <cell r="E3684">
            <v>0</v>
          </cell>
          <cell r="F3684">
            <v>0</v>
          </cell>
          <cell r="G3684">
            <v>189</v>
          </cell>
          <cell r="H3684">
            <v>0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947696</v>
          </cell>
          <cell r="E3687">
            <v>0</v>
          </cell>
          <cell r="F3687">
            <v>0</v>
          </cell>
          <cell r="G3687">
            <v>947696</v>
          </cell>
          <cell r="H3687">
            <v>0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56531026.82</v>
          </cell>
          <cell r="E3688">
            <v>217360642.12</v>
          </cell>
          <cell r="F3688">
            <v>425816151.73000002</v>
          </cell>
          <cell r="G3688">
            <v>56531026.82</v>
          </cell>
          <cell r="H3688">
            <v>217360642.12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16815584.010000002</v>
          </cell>
          <cell r="E3689">
            <v>198726858.94</v>
          </cell>
          <cell r="F3689">
            <v>422828983.66000003</v>
          </cell>
          <cell r="G3689">
            <v>16815584.010000002</v>
          </cell>
          <cell r="H3689">
            <v>198726858.94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16565588.49</v>
          </cell>
          <cell r="F3690">
            <v>0</v>
          </cell>
          <cell r="G3690">
            <v>0</v>
          </cell>
          <cell r="H3690">
            <v>16565588.49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39714769.780000001</v>
          </cell>
          <cell r="E3692">
            <v>0</v>
          </cell>
          <cell r="F3692">
            <v>0</v>
          </cell>
          <cell r="G3692">
            <v>39714769.780000001</v>
          </cell>
          <cell r="H3692">
            <v>0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673.03</v>
          </cell>
          <cell r="E3694">
            <v>58791.68</v>
          </cell>
          <cell r="F3694">
            <v>2987168.07</v>
          </cell>
          <cell r="G3694">
            <v>673.03</v>
          </cell>
          <cell r="H3694">
            <v>58791.68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20567.009999999998</v>
          </cell>
          <cell r="F3695">
            <v>0</v>
          </cell>
          <cell r="G3695">
            <v>0</v>
          </cell>
          <cell r="H3695">
            <v>20567.009999999998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0</v>
          </cell>
          <cell r="E3699">
            <v>1988836</v>
          </cell>
          <cell r="F3699">
            <v>0</v>
          </cell>
          <cell r="G3699">
            <v>0</v>
          </cell>
          <cell r="H3699">
            <v>1988836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51494383719.830002</v>
          </cell>
          <cell r="E3736">
            <v>45525863819</v>
          </cell>
          <cell r="F3736">
            <v>49072297673.940002</v>
          </cell>
          <cell r="G3736">
            <v>51494383719.830002</v>
          </cell>
          <cell r="H3736">
            <v>45525863819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36762648086.779999</v>
          </cell>
          <cell r="E3737">
            <v>36607115862.510002</v>
          </cell>
          <cell r="F3737">
            <v>49072297673.940002</v>
          </cell>
          <cell r="G3737">
            <v>36762648086.779999</v>
          </cell>
          <cell r="H3737">
            <v>36607115862.510002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2438888521.3099999</v>
          </cell>
          <cell r="E3738">
            <v>1727201423.4200001</v>
          </cell>
          <cell r="F3738">
            <v>0</v>
          </cell>
          <cell r="G3738">
            <v>2438888521.3099999</v>
          </cell>
          <cell r="H3738">
            <v>1727201423.4200001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671650074.57000005</v>
          </cell>
          <cell r="E3739">
            <v>974076844.41999996</v>
          </cell>
          <cell r="F3739">
            <v>0</v>
          </cell>
          <cell r="G3739">
            <v>671650074.57000005</v>
          </cell>
          <cell r="H3739">
            <v>974076844.41999996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110535194</v>
          </cell>
          <cell r="E3740">
            <v>0</v>
          </cell>
          <cell r="F3740">
            <v>0</v>
          </cell>
          <cell r="G3740">
            <v>110535194</v>
          </cell>
          <cell r="H3740">
            <v>0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10758485742</v>
          </cell>
          <cell r="E3741">
            <v>6112888932</v>
          </cell>
          <cell r="F3741">
            <v>0</v>
          </cell>
          <cell r="G3741">
            <v>10758485742</v>
          </cell>
          <cell r="H3741">
            <v>6112888932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844508.95</v>
          </cell>
          <cell r="E3742">
            <v>103927189.03</v>
          </cell>
          <cell r="F3742">
            <v>0</v>
          </cell>
          <cell r="G3742">
            <v>844508.95</v>
          </cell>
          <cell r="H3742">
            <v>103927189.03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8333363.5099999998</v>
          </cell>
          <cell r="E3743">
            <v>0</v>
          </cell>
          <cell r="F3743">
            <v>0</v>
          </cell>
          <cell r="G3743">
            <v>8333363.5099999998</v>
          </cell>
          <cell r="H3743">
            <v>0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10357091.470000001</v>
          </cell>
          <cell r="E3744">
            <v>0</v>
          </cell>
          <cell r="F3744">
            <v>0</v>
          </cell>
          <cell r="G3744">
            <v>10357091.470000001</v>
          </cell>
          <cell r="H3744">
            <v>0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2580629.4900000002</v>
          </cell>
          <cell r="E3745">
            <v>0</v>
          </cell>
          <cell r="F3745">
            <v>0</v>
          </cell>
          <cell r="G3745">
            <v>2580629.4900000002</v>
          </cell>
          <cell r="H3745">
            <v>0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701946073.57000005</v>
          </cell>
          <cell r="E3746">
            <v>0</v>
          </cell>
          <cell r="F3746">
            <v>0</v>
          </cell>
          <cell r="G3746">
            <v>701946073.57000005</v>
          </cell>
          <cell r="H3746">
            <v>0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292385</v>
          </cell>
          <cell r="E3747">
            <v>0</v>
          </cell>
          <cell r="F3747">
            <v>0</v>
          </cell>
          <cell r="G3747">
            <v>292385</v>
          </cell>
          <cell r="H3747">
            <v>0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1527005.6</v>
          </cell>
          <cell r="E3749">
            <v>0</v>
          </cell>
          <cell r="F3749">
            <v>0</v>
          </cell>
          <cell r="G3749">
            <v>1527005.6</v>
          </cell>
          <cell r="H3749">
            <v>0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24469321</v>
          </cell>
          <cell r="E3750">
            <v>653567.62</v>
          </cell>
          <cell r="F3750">
            <v>0</v>
          </cell>
          <cell r="G3750">
            <v>24469321</v>
          </cell>
          <cell r="H3750">
            <v>653567.62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1825722.58</v>
          </cell>
          <cell r="E3751">
            <v>0</v>
          </cell>
          <cell r="F3751">
            <v>0</v>
          </cell>
          <cell r="G3751">
            <v>1825722.58</v>
          </cell>
          <cell r="H3751">
            <v>0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6478242814748.1904</v>
          </cell>
          <cell r="E3752">
            <v>5534242945379.4102</v>
          </cell>
          <cell r="F3752">
            <v>5537245986399.0898</v>
          </cell>
          <cell r="G3752">
            <v>6478242814748.1904</v>
          </cell>
          <cell r="H3752">
            <v>5534242945379.4102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6424477743314.8701</v>
          </cell>
          <cell r="E3753">
            <v>5473562720886.0098</v>
          </cell>
          <cell r="F3753">
            <v>5457892576002.3701</v>
          </cell>
          <cell r="G3753">
            <v>6424477743314.8701</v>
          </cell>
          <cell r="H3753">
            <v>5473562720886.0098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96592121</v>
          </cell>
          <cell r="E3754">
            <v>3699089774.54</v>
          </cell>
          <cell r="F3754">
            <v>6892244085</v>
          </cell>
          <cell r="G3754">
            <v>96592121</v>
          </cell>
          <cell r="H3754">
            <v>3699089774.54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55000030</v>
          </cell>
          <cell r="E3755">
            <v>0</v>
          </cell>
          <cell r="F3755">
            <v>1581929437.1500001</v>
          </cell>
          <cell r="G3755">
            <v>55000030</v>
          </cell>
          <cell r="H3755">
            <v>0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370830935</v>
          </cell>
          <cell r="E3756">
            <v>1762500007</v>
          </cell>
          <cell r="F3756">
            <v>20422429233.880001</v>
          </cell>
          <cell r="G3756">
            <v>370830935</v>
          </cell>
          <cell r="H3756">
            <v>1762500007</v>
          </cell>
        </row>
        <row r="3757">
          <cell r="B3757">
            <v>828810</v>
          </cell>
          <cell r="C3757" t="str">
            <v>CAPITAL - MORA MAYOR A 12 MESES</v>
          </cell>
          <cell r="D3757">
            <v>16331825749</v>
          </cell>
          <cell r="E3757">
            <v>20087266638</v>
          </cell>
          <cell r="F3757">
            <v>10784682844</v>
          </cell>
          <cell r="G3757">
            <v>16331825749</v>
          </cell>
          <cell r="H3757">
            <v>20087266638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36581430108.050003</v>
          </cell>
          <cell r="E3758">
            <v>33977941262.580002</v>
          </cell>
          <cell r="F3758">
            <v>38011322822.690002</v>
          </cell>
          <cell r="G3758">
            <v>36581430108.050003</v>
          </cell>
          <cell r="H3758">
            <v>33977941262.580002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12730585.390000001</v>
          </cell>
          <cell r="E3759">
            <v>121383549.83</v>
          </cell>
          <cell r="F3759">
            <v>350115611.02999997</v>
          </cell>
          <cell r="G3759">
            <v>12730585.390000001</v>
          </cell>
          <cell r="H3759">
            <v>121383549.83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1220073</v>
          </cell>
          <cell r="E3760">
            <v>0</v>
          </cell>
          <cell r="F3760">
            <v>93602688.290000007</v>
          </cell>
          <cell r="G3760">
            <v>1220073</v>
          </cell>
          <cell r="H3760">
            <v>0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14863898</v>
          </cell>
          <cell r="E3761">
            <v>80435581.739999995</v>
          </cell>
          <cell r="F3761">
            <v>838479411.08000004</v>
          </cell>
          <cell r="G3761">
            <v>14863898</v>
          </cell>
          <cell r="H3761">
            <v>80435581.739999995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209990660.46000001</v>
          </cell>
          <cell r="E3762">
            <v>871966539.08000004</v>
          </cell>
          <cell r="F3762">
            <v>373356931.70999998</v>
          </cell>
          <cell r="G3762">
            <v>209990660.46000001</v>
          </cell>
          <cell r="H3762">
            <v>871966539.08000004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2380000.12</v>
          </cell>
          <cell r="E3763">
            <v>3389308.2</v>
          </cell>
          <cell r="F3763">
            <v>5247331.8899999997</v>
          </cell>
          <cell r="G3763">
            <v>2380000.12</v>
          </cell>
          <cell r="H3763">
            <v>3389308.2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518971</v>
          </cell>
          <cell r="E3764">
            <v>1564347</v>
          </cell>
          <cell r="F3764">
            <v>0</v>
          </cell>
          <cell r="G3764">
            <v>518971</v>
          </cell>
          <cell r="H3764">
            <v>1564347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7885245.8300000001</v>
          </cell>
          <cell r="E3765">
            <v>42000</v>
          </cell>
          <cell r="F3765">
            <v>0</v>
          </cell>
          <cell r="G3765">
            <v>7885245.8300000001</v>
          </cell>
          <cell r="H3765">
            <v>42000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46267153.090000004</v>
          </cell>
          <cell r="E3766">
            <v>61939753.039999999</v>
          </cell>
          <cell r="F3766">
            <v>0</v>
          </cell>
          <cell r="G3766">
            <v>46267153.090000004</v>
          </cell>
          <cell r="H3766">
            <v>61939753.039999999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33535903.379999999</v>
          </cell>
          <cell r="E3767">
            <v>12705732.390000001</v>
          </cell>
          <cell r="F3767">
            <v>0</v>
          </cell>
          <cell r="G3767">
            <v>33535903.379999999</v>
          </cell>
          <cell r="H3767">
            <v>12705732.390000001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1829300366485.03</v>
          </cell>
          <cell r="E3768">
            <v>1839907479614.6001</v>
          </cell>
          <cell r="F3768">
            <v>1997647464266.8799</v>
          </cell>
          <cell r="G3768">
            <v>1829300366485.03</v>
          </cell>
          <cell r="H3768">
            <v>1839907479614.6001</v>
          </cell>
        </row>
        <row r="3769">
          <cell r="B3769">
            <v>830000</v>
          </cell>
          <cell r="C3769" t="str">
            <v>DEUDORAS POR CONTRA</v>
          </cell>
          <cell r="D3769">
            <v>12030029920369.801</v>
          </cell>
          <cell r="E3769">
            <v>12686247083229.9</v>
          </cell>
          <cell r="F3769">
            <v>13606062621303.301</v>
          </cell>
          <cell r="G3769">
            <v>12030029920369.801</v>
          </cell>
          <cell r="H3769">
            <v>12686247083229.9</v>
          </cell>
        </row>
        <row r="3770">
          <cell r="B3770">
            <v>830500</v>
          </cell>
          <cell r="C3770" t="str">
            <v>DEUDORAS POR CONTRA (CR)</v>
          </cell>
          <cell r="D3770">
            <v>12030029920369.801</v>
          </cell>
          <cell r="E3770">
            <v>12686247083229.9</v>
          </cell>
          <cell r="F3770">
            <v>13606062621303.301</v>
          </cell>
          <cell r="G3770">
            <v>12030029920369.801</v>
          </cell>
          <cell r="H3770">
            <v>12686247083229.9</v>
          </cell>
        </row>
        <row r="3771">
          <cell r="B3771">
            <v>840000</v>
          </cell>
          <cell r="C3771" t="str">
            <v>ACREEDORAS POR CONTRA</v>
          </cell>
          <cell r="D3771">
            <v>9113434299762.4492</v>
          </cell>
          <cell r="E3771">
            <v>7928990390575.0098</v>
          </cell>
          <cell r="F3771">
            <v>8075038185413.5996</v>
          </cell>
          <cell r="G3771">
            <v>9113434299762.4492</v>
          </cell>
          <cell r="H3771">
            <v>7928990390575.0098</v>
          </cell>
        </row>
        <row r="3772">
          <cell r="B3772">
            <v>840500</v>
          </cell>
          <cell r="C3772" t="str">
            <v>ACREEDORAS POR CONTRA (DB)</v>
          </cell>
          <cell r="D3772">
            <v>9113434299762.4492</v>
          </cell>
          <cell r="E3772">
            <v>7928990390575.0098</v>
          </cell>
          <cell r="F3772">
            <v>8075038185413.5996</v>
          </cell>
          <cell r="G3772">
            <v>9113434299762.4492</v>
          </cell>
          <cell r="H3772">
            <v>7928990390575.0098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10016601681.91</v>
          </cell>
          <cell r="F7">
            <v>8585980921.4499998</v>
          </cell>
          <cell r="G7">
            <v>8018569348.3999996</v>
          </cell>
          <cell r="H7">
            <v>10016601681.91</v>
          </cell>
          <cell r="I7">
            <v>8585980921.4499998</v>
          </cell>
        </row>
        <row r="8">
          <cell r="C8">
            <v>191130</v>
          </cell>
          <cell r="D8" t="str">
            <v>LICENCIAS</v>
          </cell>
          <cell r="E8">
            <v>8074182076.8500004</v>
          </cell>
          <cell r="F8">
            <v>5685486438.96</v>
          </cell>
          <cell r="G8">
            <v>5579975367.96</v>
          </cell>
          <cell r="H8">
            <v>8074182076.8500004</v>
          </cell>
          <cell r="I8">
            <v>5685486438.96</v>
          </cell>
        </row>
        <row r="9">
          <cell r="C9">
            <v>19113001</v>
          </cell>
          <cell r="D9" t="str">
            <v>LICENCIAS    M/L</v>
          </cell>
          <cell r="E9">
            <v>8074182076.8500004</v>
          </cell>
          <cell r="F9">
            <v>5685486438.96</v>
          </cell>
          <cell r="G9">
            <v>5579975367.96</v>
          </cell>
          <cell r="H9">
            <v>8074182076.8500004</v>
          </cell>
          <cell r="I9">
            <v>5685486438.96</v>
          </cell>
        </row>
        <row r="10">
          <cell r="C10">
            <v>1911300101</v>
          </cell>
          <cell r="D10" t="str">
            <v>LICENCIAS</v>
          </cell>
          <cell r="E10">
            <v>8074182076.8500004</v>
          </cell>
          <cell r="F10">
            <v>5685486438.96</v>
          </cell>
          <cell r="G10">
            <v>5579975367.96</v>
          </cell>
          <cell r="H10">
            <v>8074182076.8500004</v>
          </cell>
          <cell r="I10">
            <v>5685486438.96</v>
          </cell>
        </row>
        <row r="11">
          <cell r="C11">
            <v>191130010101</v>
          </cell>
          <cell r="D11" t="str">
            <v>LICENCIAS</v>
          </cell>
          <cell r="E11">
            <v>8074182076.8500004</v>
          </cell>
          <cell r="F11">
            <v>5685486438.96</v>
          </cell>
          <cell r="G11">
            <v>5579975367.96</v>
          </cell>
          <cell r="H11">
            <v>8074182076.8500004</v>
          </cell>
          <cell r="I11">
            <v>5685486438.96</v>
          </cell>
        </row>
        <row r="12">
          <cell r="C12">
            <v>191135</v>
          </cell>
          <cell r="D12" t="str">
            <v>PROGRAMAS Y APLICACIONES INFORMATIC</v>
          </cell>
          <cell r="E12">
            <v>15957042122.870001</v>
          </cell>
          <cell r="F12">
            <v>15849047772.25</v>
          </cell>
          <cell r="G12">
            <v>14171572858.969999</v>
          </cell>
          <cell r="H12">
            <v>15957042122.870001</v>
          </cell>
          <cell r="I12">
            <v>15849047772.25</v>
          </cell>
        </row>
        <row r="13">
          <cell r="C13">
            <v>19113501</v>
          </cell>
          <cell r="D13" t="str">
            <v>PROGRAMAS Y APLICACIONES INFORMATIC</v>
          </cell>
          <cell r="E13">
            <v>15957042122.870001</v>
          </cell>
          <cell r="F13">
            <v>15849047772.25</v>
          </cell>
          <cell r="G13">
            <v>14171572858.969999</v>
          </cell>
          <cell r="H13">
            <v>15957042122.870001</v>
          </cell>
          <cell r="I13">
            <v>15849047772.25</v>
          </cell>
        </row>
        <row r="14">
          <cell r="C14">
            <v>1911350101</v>
          </cell>
          <cell r="D14" t="str">
            <v>PROGRAMAS Y APLICACIONES INFORMATIC</v>
          </cell>
          <cell r="E14">
            <v>14329980848.469999</v>
          </cell>
          <cell r="F14">
            <v>12346683823.66</v>
          </cell>
          <cell r="G14">
            <v>12228986335.66</v>
          </cell>
          <cell r="H14">
            <v>14329980848.469999</v>
          </cell>
          <cell r="I14">
            <v>12346683823.66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14329980848.469999</v>
          </cell>
          <cell r="F15">
            <v>12346683823.66</v>
          </cell>
          <cell r="G15">
            <v>12228986335.66</v>
          </cell>
          <cell r="H15">
            <v>14329980848.469999</v>
          </cell>
          <cell r="I15">
            <v>12346683823.66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647244996.20000005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276566409.24000001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370678586.95999998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 t="str">
            <v/>
          </cell>
          <cell r="F26">
            <v>198514003</v>
          </cell>
          <cell r="G26">
            <v>195281103</v>
          </cell>
          <cell r="H26" t="str">
            <v/>
          </cell>
          <cell r="I26">
            <v>198514003</v>
          </cell>
        </row>
        <row r="27">
          <cell r="C27">
            <v>191135010501</v>
          </cell>
          <cell r="D27" t="str">
            <v>HONORARIOS</v>
          </cell>
          <cell r="E27" t="str">
            <v/>
          </cell>
          <cell r="F27">
            <v>198514003</v>
          </cell>
          <cell r="G27">
            <v>195281103</v>
          </cell>
          <cell r="H27" t="str">
            <v/>
          </cell>
          <cell r="I27">
            <v>198514003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340934112</v>
          </cell>
          <cell r="F29">
            <v>168987363</v>
          </cell>
          <cell r="G29">
            <v>104593414</v>
          </cell>
          <cell r="H29">
            <v>340934112</v>
          </cell>
          <cell r="I29">
            <v>168987363</v>
          </cell>
        </row>
        <row r="30">
          <cell r="C30">
            <v>191135010601</v>
          </cell>
          <cell r="D30" t="str">
            <v>HONORARIOS</v>
          </cell>
          <cell r="E30">
            <v>340934112</v>
          </cell>
          <cell r="F30">
            <v>168987363</v>
          </cell>
          <cell r="G30">
            <v>104593414</v>
          </cell>
          <cell r="H30">
            <v>340934112</v>
          </cell>
          <cell r="I30">
            <v>168987363</v>
          </cell>
        </row>
        <row r="31">
          <cell r="C31">
            <v>1911350107</v>
          </cell>
          <cell r="D31" t="str">
            <v>PROY.CE/032 CONST.PROVIS.DE CARTERA</v>
          </cell>
          <cell r="E31" t="str">
            <v/>
          </cell>
          <cell r="F31" t="str">
            <v/>
          </cell>
          <cell r="G31">
            <v>83300688</v>
          </cell>
          <cell r="H31" t="str">
            <v/>
          </cell>
          <cell r="I31" t="str">
            <v/>
          </cell>
        </row>
        <row r="32">
          <cell r="C32">
            <v>191135010701</v>
          </cell>
          <cell r="D32" t="str">
            <v>HONORARIOS</v>
          </cell>
          <cell r="E32" t="str">
            <v/>
          </cell>
          <cell r="F32" t="str">
            <v/>
          </cell>
          <cell r="G32">
            <v>46750000</v>
          </cell>
          <cell r="H32" t="str">
            <v/>
          </cell>
          <cell r="I32" t="str">
            <v/>
          </cell>
        </row>
        <row r="33">
          <cell r="C33">
            <v>191135010703</v>
          </cell>
          <cell r="D33" t="str">
            <v>TEMPORALES-PROY.CE/032</v>
          </cell>
          <cell r="E33" t="str">
            <v/>
          </cell>
          <cell r="F33" t="str">
            <v/>
          </cell>
          <cell r="G33">
            <v>36550688</v>
          </cell>
          <cell r="H33" t="str">
            <v/>
          </cell>
          <cell r="I33" t="str">
            <v/>
          </cell>
        </row>
        <row r="34">
          <cell r="C34">
            <v>1911350108</v>
          </cell>
          <cell r="D34" t="str">
            <v>PROYECTO CUENTA DE AHORROS</v>
          </cell>
          <cell r="E34">
            <v>388638130.19999999</v>
          </cell>
          <cell r="F34">
            <v>2487617586.3899999</v>
          </cell>
          <cell r="G34">
            <v>912166322.11000001</v>
          </cell>
          <cell r="H34">
            <v>388638130.19999999</v>
          </cell>
          <cell r="I34">
            <v>2487617586.3899999</v>
          </cell>
        </row>
        <row r="35">
          <cell r="C35">
            <v>191135010801</v>
          </cell>
          <cell r="D35" t="str">
            <v>HONORARIOS</v>
          </cell>
          <cell r="E35">
            <v>0</v>
          </cell>
          <cell r="F35">
            <v>803255295.64999998</v>
          </cell>
          <cell r="G35">
            <v>512166322.11000001</v>
          </cell>
          <cell r="H35">
            <v>0</v>
          </cell>
          <cell r="I35">
            <v>803255295.64999998</v>
          </cell>
        </row>
        <row r="36">
          <cell r="C36">
            <v>191135010802</v>
          </cell>
          <cell r="D36" t="str">
            <v>SOFTWARE</v>
          </cell>
          <cell r="E36">
            <v>388638130.19999999</v>
          </cell>
          <cell r="F36">
            <v>1284362290.74</v>
          </cell>
          <cell r="G36">
            <v>0</v>
          </cell>
          <cell r="H36">
            <v>388638130.19999999</v>
          </cell>
          <cell r="I36">
            <v>1284362290.74</v>
          </cell>
        </row>
        <row r="37">
          <cell r="C37">
            <v>191135010803</v>
          </cell>
          <cell r="D37" t="str">
            <v>SERVICIOS</v>
          </cell>
          <cell r="E37" t="str">
            <v/>
          </cell>
          <cell r="F37">
            <v>0</v>
          </cell>
          <cell r="G37">
            <v>0</v>
          </cell>
          <cell r="H37" t="str">
            <v/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>
            <v>0</v>
          </cell>
          <cell r="F38">
            <v>400000000</v>
          </cell>
          <cell r="G38">
            <v>400000000</v>
          </cell>
          <cell r="H38">
            <v>0</v>
          </cell>
          <cell r="I38">
            <v>400000000</v>
          </cell>
        </row>
        <row r="39">
          <cell r="C39">
            <v>1911350109</v>
          </cell>
          <cell r="D39" t="str">
            <v>PROY.EST.DE TEC. DE LA INF Y COMUN.</v>
          </cell>
          <cell r="E39">
            <v>190244036</v>
          </cell>
          <cell r="F39">
            <v>0</v>
          </cell>
          <cell r="G39">
            <v>0</v>
          </cell>
          <cell r="H39">
            <v>190244036</v>
          </cell>
          <cell r="I39">
            <v>0</v>
          </cell>
        </row>
        <row r="40">
          <cell r="C40">
            <v>191135010901</v>
          </cell>
          <cell r="D40" t="str">
            <v>PROY.BI SIST.DE GEST.INF.GERENCIAL</v>
          </cell>
          <cell r="E40">
            <v>190244036</v>
          </cell>
          <cell r="F40">
            <v>0</v>
          </cell>
          <cell r="G40">
            <v>0</v>
          </cell>
          <cell r="H40">
            <v>190244036</v>
          </cell>
          <cell r="I40">
            <v>0</v>
          </cell>
        </row>
        <row r="41">
          <cell r="C41">
            <v>19113501090101</v>
          </cell>
          <cell r="D41" t="str">
            <v>HONORARIOS</v>
          </cell>
          <cell r="E41">
            <v>190244036</v>
          </cell>
          <cell r="F41">
            <v>0</v>
          </cell>
          <cell r="G41">
            <v>0</v>
          </cell>
          <cell r="H41">
            <v>190244036</v>
          </cell>
          <cell r="I41">
            <v>0</v>
          </cell>
        </row>
        <row r="42">
          <cell r="C42">
            <v>19113501090102</v>
          </cell>
          <cell r="D42" t="str">
            <v>LICENCIAS</v>
          </cell>
          <cell r="E42" t="str">
            <v/>
          </cell>
          <cell r="F42">
            <v>0</v>
          </cell>
          <cell r="G42">
            <v>0</v>
          </cell>
          <cell r="H42" t="str">
            <v/>
          </cell>
          <cell r="I42">
            <v>0</v>
          </cell>
        </row>
        <row r="43">
          <cell r="C43">
            <v>1911350110</v>
          </cell>
          <cell r="D43" t="str">
            <v>PROY. MOD. PERDIDA ESPERADA NIIF 9</v>
          </cell>
          <cell r="E43">
            <v>60000000</v>
          </cell>
          <cell r="F43">
            <v>0</v>
          </cell>
          <cell r="G43">
            <v>0</v>
          </cell>
          <cell r="H43">
            <v>60000000</v>
          </cell>
          <cell r="I43">
            <v>0</v>
          </cell>
        </row>
        <row r="44">
          <cell r="C44">
            <v>191135011001</v>
          </cell>
          <cell r="D44" t="str">
            <v>SOFTWARE</v>
          </cell>
          <cell r="E44">
            <v>60000000</v>
          </cell>
          <cell r="F44">
            <v>0</v>
          </cell>
          <cell r="G44">
            <v>0</v>
          </cell>
          <cell r="H44">
            <v>60000000</v>
          </cell>
          <cell r="I44">
            <v>0</v>
          </cell>
        </row>
        <row r="45">
          <cell r="C45">
            <v>191165</v>
          </cell>
          <cell r="D45" t="str">
            <v>AMORTIZACION ACUMULADA</v>
          </cell>
          <cell r="E45">
            <v>14014622517.809999</v>
          </cell>
          <cell r="F45">
            <v>12948553289.76</v>
          </cell>
          <cell r="G45">
            <v>11732978878.530001</v>
          </cell>
          <cell r="H45">
            <v>14014622517.809999</v>
          </cell>
          <cell r="I45">
            <v>12948553289.76</v>
          </cell>
        </row>
        <row r="46">
          <cell r="C46">
            <v>19116501</v>
          </cell>
          <cell r="D46" t="str">
            <v>AMORTIZACION ACUMULADA    M/L</v>
          </cell>
          <cell r="E46">
            <v>14014622517.809999</v>
          </cell>
          <cell r="F46">
            <v>12948553289.76</v>
          </cell>
          <cell r="G46">
            <v>11732978878.530001</v>
          </cell>
          <cell r="H46">
            <v>14014622517.809999</v>
          </cell>
          <cell r="I46">
            <v>12948553289.76</v>
          </cell>
        </row>
        <row r="47">
          <cell r="C47">
            <v>1911650101</v>
          </cell>
          <cell r="D47" t="str">
            <v>PROGRAMA PARA COMPUTADOR (SOFTWARE)</v>
          </cell>
          <cell r="E47">
            <v>5593034365.4799995</v>
          </cell>
          <cell r="F47">
            <v>5391954158.0500002</v>
          </cell>
          <cell r="G47">
            <v>4983761380.4200001</v>
          </cell>
          <cell r="H47">
            <v>5593034365.4799995</v>
          </cell>
          <cell r="I47">
            <v>5391954158.0500002</v>
          </cell>
        </row>
        <row r="48">
          <cell r="C48">
            <v>191165010101</v>
          </cell>
          <cell r="D48" t="str">
            <v>AMORTIZACION LICENCIAS (CR)</v>
          </cell>
          <cell r="E48">
            <v>5593034365.4799995</v>
          </cell>
          <cell r="F48">
            <v>5391954158.0500002</v>
          </cell>
          <cell r="G48">
            <v>4983761380.4200001</v>
          </cell>
          <cell r="H48">
            <v>5593034365.4799995</v>
          </cell>
          <cell r="I48">
            <v>5391954158.0500002</v>
          </cell>
        </row>
        <row r="49">
          <cell r="C49">
            <v>1911650102</v>
          </cell>
          <cell r="D49" t="str">
            <v>PROGRAMA PARA COMPUTADOR</v>
          </cell>
          <cell r="E49">
            <v>8421588152.3299999</v>
          </cell>
          <cell r="F49">
            <v>7556599131.71</v>
          </cell>
          <cell r="G49">
            <v>6749217498.1099997</v>
          </cell>
          <cell r="H49">
            <v>8421588152.3299999</v>
          </cell>
          <cell r="I49">
            <v>7556599131.71</v>
          </cell>
        </row>
        <row r="50">
          <cell r="C50">
            <v>191165010201</v>
          </cell>
          <cell r="D50" t="str">
            <v>AMORTIZACION PROG. PARA COMPUTADOR</v>
          </cell>
          <cell r="E50">
            <v>8421588152.3299999</v>
          </cell>
          <cell r="F50">
            <v>7556599131.71</v>
          </cell>
          <cell r="G50">
            <v>6749217498.1099997</v>
          </cell>
          <cell r="H50">
            <v>8421588152.3299999</v>
          </cell>
          <cell r="I50">
            <v>7556599131.71</v>
          </cell>
        </row>
        <row r="51">
          <cell r="C51">
            <v>4129</v>
          </cell>
          <cell r="D51" t="str">
            <v>VALORACION DE DERIVADOS - DE NEGOCI</v>
          </cell>
          <cell r="E51">
            <v>1574890821846</v>
          </cell>
          <cell r="F51">
            <v>724177454983.54004</v>
          </cell>
          <cell r="G51">
            <v>0</v>
          </cell>
          <cell r="H51">
            <v>1574890821846</v>
          </cell>
          <cell r="I51">
            <v>724177454983.54004</v>
          </cell>
        </row>
        <row r="52">
          <cell r="C52">
            <v>412905</v>
          </cell>
          <cell r="D52" t="str">
            <v>FORWARDS DE MONEDAS (PESO/DOLAR)</v>
          </cell>
          <cell r="E52">
            <v>1035585829492</v>
          </cell>
          <cell r="F52">
            <v>481047034716.53998</v>
          </cell>
          <cell r="G52">
            <v>0</v>
          </cell>
          <cell r="H52">
            <v>1035585829492</v>
          </cell>
          <cell r="I52">
            <v>481047034716.53998</v>
          </cell>
        </row>
        <row r="53">
          <cell r="C53">
            <v>41290501</v>
          </cell>
          <cell r="D53" t="str">
            <v>FORWARDS DE MONEDAS (PESO/DOLAR)</v>
          </cell>
          <cell r="E53">
            <v>1035585829492</v>
          </cell>
          <cell r="F53">
            <v>481047034716.53998</v>
          </cell>
          <cell r="G53">
            <v>0</v>
          </cell>
          <cell r="H53">
            <v>1035585829492</v>
          </cell>
          <cell r="I53">
            <v>481047034716.53998</v>
          </cell>
        </row>
        <row r="54">
          <cell r="C54">
            <v>4129050101</v>
          </cell>
          <cell r="D54" t="str">
            <v>FORWARDS DE COMPRA DE MONEDAS (PESO</v>
          </cell>
          <cell r="E54">
            <v>120786553219</v>
          </cell>
          <cell r="F54">
            <v>1138820180</v>
          </cell>
          <cell r="G54">
            <v>0</v>
          </cell>
          <cell r="H54">
            <v>120786553219</v>
          </cell>
          <cell r="I54">
            <v>1138820180</v>
          </cell>
        </row>
        <row r="55">
          <cell r="C55">
            <v>4129050102</v>
          </cell>
          <cell r="D55" t="str">
            <v>FORWARDS DE VENTA DE MONEDAS (PESO/</v>
          </cell>
          <cell r="E55">
            <v>1402076042</v>
          </cell>
          <cell r="F55">
            <v>19648327231.540001</v>
          </cell>
          <cell r="G55">
            <v>0</v>
          </cell>
          <cell r="H55">
            <v>1402076042</v>
          </cell>
          <cell r="I55">
            <v>19648327231.540001</v>
          </cell>
        </row>
        <row r="56">
          <cell r="C56">
            <v>4129050103</v>
          </cell>
          <cell r="D56" t="str">
            <v>EN LA VENTA DE FORWARDS DE COMPRA D</v>
          </cell>
          <cell r="E56">
            <v>660126321760</v>
          </cell>
          <cell r="F56">
            <v>206385413800</v>
          </cell>
          <cell r="G56">
            <v>0</v>
          </cell>
          <cell r="H56">
            <v>660126321760</v>
          </cell>
          <cell r="I56">
            <v>206385413800</v>
          </cell>
        </row>
        <row r="57">
          <cell r="C57">
            <v>4129050104</v>
          </cell>
          <cell r="D57" t="str">
            <v>EN LA VENTA DE FORWARDS DE VENTA DE</v>
          </cell>
          <cell r="E57">
            <v>253270878471</v>
          </cell>
          <cell r="F57">
            <v>253874473505</v>
          </cell>
          <cell r="G57">
            <v>0</v>
          </cell>
          <cell r="H57">
            <v>253270878471</v>
          </cell>
          <cell r="I57">
            <v>253874473505</v>
          </cell>
        </row>
        <row r="58">
          <cell r="C58">
            <v>412915</v>
          </cell>
          <cell r="D58" t="str">
            <v>FORWARDS - OTROS</v>
          </cell>
          <cell r="E58">
            <v>35692254</v>
          </cell>
          <cell r="F58">
            <v>3425367</v>
          </cell>
          <cell r="G58">
            <v>0</v>
          </cell>
          <cell r="H58">
            <v>35692254</v>
          </cell>
          <cell r="I58">
            <v>3425367</v>
          </cell>
        </row>
        <row r="59">
          <cell r="C59">
            <v>41291501</v>
          </cell>
          <cell r="D59" t="str">
            <v>FORWARDS - OTROS    M/L</v>
          </cell>
          <cell r="E59">
            <v>35692254</v>
          </cell>
          <cell r="F59">
            <v>3425367</v>
          </cell>
          <cell r="G59">
            <v>0</v>
          </cell>
          <cell r="H59">
            <v>35692254</v>
          </cell>
          <cell r="I59">
            <v>3425367</v>
          </cell>
        </row>
        <row r="60">
          <cell r="C60">
            <v>4129150199</v>
          </cell>
          <cell r="D60" t="str">
            <v>DEBIT VALUATION ADJUSTMENT-DVA</v>
          </cell>
          <cell r="E60">
            <v>35692254</v>
          </cell>
          <cell r="F60">
            <v>3425367</v>
          </cell>
          <cell r="G60">
            <v>0</v>
          </cell>
          <cell r="H60">
            <v>35692254</v>
          </cell>
          <cell r="I60">
            <v>3425367</v>
          </cell>
        </row>
        <row r="61">
          <cell r="C61">
            <v>412915019901</v>
          </cell>
          <cell r="D61" t="str">
            <v>DEBIT VALUATION ADJUSTMENT-DVA</v>
          </cell>
          <cell r="E61">
            <v>35692254</v>
          </cell>
          <cell r="F61">
            <v>3425367</v>
          </cell>
          <cell r="G61">
            <v>0</v>
          </cell>
          <cell r="H61">
            <v>35692254</v>
          </cell>
          <cell r="I61">
            <v>3425367</v>
          </cell>
        </row>
        <row r="62">
          <cell r="C62">
            <v>412917</v>
          </cell>
          <cell r="D62" t="str">
            <v>FUTUROS DE  MONEDAS</v>
          </cell>
          <cell r="E62">
            <v>539269300100</v>
          </cell>
          <cell r="F62">
            <v>243126994900</v>
          </cell>
          <cell r="G62">
            <v>0</v>
          </cell>
          <cell r="H62">
            <v>539269300100</v>
          </cell>
          <cell r="I62">
            <v>243126994900</v>
          </cell>
        </row>
        <row r="63">
          <cell r="C63">
            <v>41291701</v>
          </cell>
          <cell r="D63" t="str">
            <v>FUTUROS DE  MONEDAS    M/L</v>
          </cell>
          <cell r="E63">
            <v>539269300100</v>
          </cell>
          <cell r="F63">
            <v>243126994900</v>
          </cell>
          <cell r="G63">
            <v>0</v>
          </cell>
          <cell r="H63">
            <v>539269300100</v>
          </cell>
          <cell r="I63">
            <v>243126994900</v>
          </cell>
        </row>
        <row r="64">
          <cell r="C64">
            <v>4129170101</v>
          </cell>
          <cell r="D64" t="str">
            <v>FUTUROS DE COMPRA DE  MONEDAS COP</v>
          </cell>
          <cell r="E64">
            <v>81604657300</v>
          </cell>
          <cell r="F64">
            <v>474770000</v>
          </cell>
          <cell r="G64">
            <v>0</v>
          </cell>
          <cell r="H64">
            <v>81604657300</v>
          </cell>
          <cell r="I64">
            <v>474770000</v>
          </cell>
        </row>
        <row r="65">
          <cell r="C65">
            <v>4129170102</v>
          </cell>
          <cell r="D65" t="str">
            <v>FUTUROS DE VENTA DE  MONEDAS COP</v>
          </cell>
          <cell r="E65">
            <v>897650000</v>
          </cell>
          <cell r="F65">
            <v>16394660000</v>
          </cell>
          <cell r="G65">
            <v>0</v>
          </cell>
          <cell r="H65">
            <v>897650000</v>
          </cell>
          <cell r="I65">
            <v>16394660000</v>
          </cell>
        </row>
        <row r="66">
          <cell r="C66">
            <v>4129170103</v>
          </cell>
          <cell r="D66" t="str">
            <v>EN LA VENTA DE FUTUROS DE COMPRA DE</v>
          </cell>
          <cell r="E66">
            <v>283596419800</v>
          </cell>
          <cell r="F66">
            <v>86639959000</v>
          </cell>
          <cell r="G66">
            <v>0</v>
          </cell>
          <cell r="H66">
            <v>283596419800</v>
          </cell>
          <cell r="I66">
            <v>86639959000</v>
          </cell>
        </row>
        <row r="67">
          <cell r="C67">
            <v>4129170104</v>
          </cell>
          <cell r="D67" t="str">
            <v>EN LA VENTA DE FUTUROS DE VENTA DE</v>
          </cell>
          <cell r="E67">
            <v>173170573000</v>
          </cell>
          <cell r="F67">
            <v>139617605900</v>
          </cell>
          <cell r="G67">
            <v>0</v>
          </cell>
          <cell r="H67">
            <v>173170573000</v>
          </cell>
          <cell r="I67">
            <v>139617605900</v>
          </cell>
        </row>
        <row r="68">
          <cell r="C68">
            <v>4180</v>
          </cell>
          <cell r="D68" t="str">
            <v>REVERSION DE LA PERDIDA POR DETERIO</v>
          </cell>
          <cell r="E68">
            <v>295184277.67000002</v>
          </cell>
          <cell r="F68">
            <v>12906832482.75</v>
          </cell>
          <cell r="G68">
            <v>0</v>
          </cell>
          <cell r="H68">
            <v>295184277.67000002</v>
          </cell>
          <cell r="I68">
            <v>12906832482.75</v>
          </cell>
        </row>
        <row r="69">
          <cell r="C69">
            <v>418095</v>
          </cell>
          <cell r="D69" t="str">
            <v>OTROS</v>
          </cell>
          <cell r="E69">
            <v>295184277.67000002</v>
          </cell>
          <cell r="F69">
            <v>12906832482.75</v>
          </cell>
          <cell r="G69">
            <v>0</v>
          </cell>
          <cell r="H69">
            <v>295184277.67000002</v>
          </cell>
          <cell r="I69">
            <v>12906832482.75</v>
          </cell>
        </row>
        <row r="70">
          <cell r="C70">
            <v>41809501</v>
          </cell>
          <cell r="D70" t="str">
            <v>OTROS   M/L</v>
          </cell>
          <cell r="E70">
            <v>295184277.67000002</v>
          </cell>
          <cell r="F70">
            <v>12906832482.75</v>
          </cell>
          <cell r="G70">
            <v>0</v>
          </cell>
          <cell r="H70">
            <v>295184277.67000002</v>
          </cell>
          <cell r="I70">
            <v>12906832482.75</v>
          </cell>
        </row>
        <row r="71">
          <cell r="C71">
            <v>4180950105</v>
          </cell>
          <cell r="D71" t="str">
            <v>REINT.PROV.GASTOS NO DEDUC.AðOS ANT</v>
          </cell>
          <cell r="E71" t="str">
            <v/>
          </cell>
          <cell r="F71">
            <v>12596726184.99</v>
          </cell>
          <cell r="G71">
            <v>0</v>
          </cell>
          <cell r="H71" t="str">
            <v/>
          </cell>
          <cell r="I71">
            <v>12596726184.99</v>
          </cell>
        </row>
        <row r="72">
          <cell r="C72">
            <v>4180950109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4180950112</v>
          </cell>
          <cell r="D73" t="str">
            <v>RECUPERACION GTOS PERIODOS ANTERIOR</v>
          </cell>
          <cell r="E73">
            <v>59400</v>
          </cell>
          <cell r="F73">
            <v>0</v>
          </cell>
          <cell r="G73">
            <v>0</v>
          </cell>
          <cell r="H73">
            <v>59400</v>
          </cell>
          <cell r="I73">
            <v>0</v>
          </cell>
        </row>
        <row r="74">
          <cell r="C74">
            <v>4180950113</v>
          </cell>
          <cell r="D74" t="str">
            <v>DESCUENTO CONDICIONADO PROVEEDORES</v>
          </cell>
          <cell r="E74">
            <v>1721</v>
          </cell>
          <cell r="F74">
            <v>15357370</v>
          </cell>
          <cell r="G74">
            <v>0</v>
          </cell>
          <cell r="H74">
            <v>1721</v>
          </cell>
          <cell r="I74">
            <v>15357370</v>
          </cell>
        </row>
        <row r="75">
          <cell r="C75">
            <v>4180950120</v>
          </cell>
          <cell r="D75" t="str">
            <v>REINTEGRO PROVISIONES DE INVER</v>
          </cell>
          <cell r="E75">
            <v>295123156.67000002</v>
          </cell>
          <cell r="F75">
            <v>294748927.75999999</v>
          </cell>
          <cell r="G75">
            <v>0</v>
          </cell>
          <cell r="H75">
            <v>295123156.67000002</v>
          </cell>
          <cell r="I75">
            <v>294748927.75999999</v>
          </cell>
        </row>
        <row r="76">
          <cell r="C76">
            <v>418095012001</v>
          </cell>
          <cell r="D76" t="str">
            <v>REINTEGRO PROV TITULOS DE DEUDA</v>
          </cell>
          <cell r="E76">
            <v>36629302.359999999</v>
          </cell>
          <cell r="F76">
            <v>0</v>
          </cell>
          <cell r="G76">
            <v>0</v>
          </cell>
          <cell r="H76">
            <v>36629302.359999999</v>
          </cell>
          <cell r="I76">
            <v>0</v>
          </cell>
        </row>
        <row r="77">
          <cell r="C77">
            <v>418095012002</v>
          </cell>
          <cell r="D77" t="str">
            <v>REINTEGRO PROV TIT PARTICIPATIVOS</v>
          </cell>
          <cell r="E77">
            <v>258493854.31</v>
          </cell>
          <cell r="F77">
            <v>294748927.75999999</v>
          </cell>
          <cell r="G77">
            <v>0</v>
          </cell>
          <cell r="H77">
            <v>258493854.31</v>
          </cell>
          <cell r="I77">
            <v>294748927.75999999</v>
          </cell>
        </row>
        <row r="78">
          <cell r="C78">
            <v>4180950121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C79">
            <v>4180950122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5129</v>
          </cell>
          <cell r="D80" t="str">
            <v>VALORACION DE DERIVADOS - DE NEGOCI</v>
          </cell>
          <cell r="E80">
            <v>1536128771050</v>
          </cell>
          <cell r="F80">
            <v>715224150629</v>
          </cell>
          <cell r="G80">
            <v>0</v>
          </cell>
          <cell r="H80">
            <v>1536128771050</v>
          </cell>
          <cell r="I80">
            <v>715224150629</v>
          </cell>
        </row>
        <row r="81">
          <cell r="C81">
            <v>512905</v>
          </cell>
          <cell r="D81" t="str">
            <v>FORWARDS DE MONEDAS (PESO/DOLAR)</v>
          </cell>
          <cell r="E81">
            <v>931753781671</v>
          </cell>
          <cell r="F81">
            <v>444330895160</v>
          </cell>
          <cell r="G81">
            <v>0</v>
          </cell>
          <cell r="H81">
            <v>931753781671</v>
          </cell>
          <cell r="I81">
            <v>444330895160</v>
          </cell>
        </row>
        <row r="82">
          <cell r="C82">
            <v>51290501</v>
          </cell>
          <cell r="D82" t="str">
            <v>FORWARDS DE MONEDAS (PESO/DOLAR)</v>
          </cell>
          <cell r="E82">
            <v>931753781671</v>
          </cell>
          <cell r="F82">
            <v>444330895160</v>
          </cell>
          <cell r="G82">
            <v>0</v>
          </cell>
          <cell r="H82">
            <v>931753781671</v>
          </cell>
          <cell r="I82">
            <v>444330895160</v>
          </cell>
        </row>
        <row r="83">
          <cell r="C83">
            <v>5129050101</v>
          </cell>
          <cell r="D83" t="str">
            <v>FORWARDS DE COMPRA DE MONEDAS (PESO</v>
          </cell>
          <cell r="E83">
            <v>1000799999</v>
          </cell>
          <cell r="F83">
            <v>25708493603</v>
          </cell>
          <cell r="G83">
            <v>0</v>
          </cell>
          <cell r="H83">
            <v>1000799999</v>
          </cell>
          <cell r="I83">
            <v>25708493603</v>
          </cell>
        </row>
        <row r="84">
          <cell r="C84">
            <v>5129050102</v>
          </cell>
          <cell r="D84" t="str">
            <v>FORWARDS DE VENTA DE MONEDAS (PESO/</v>
          </cell>
          <cell r="E84">
            <v>82936657293</v>
          </cell>
          <cell r="F84">
            <v>1933176190</v>
          </cell>
          <cell r="G84">
            <v>0</v>
          </cell>
          <cell r="H84">
            <v>82936657293</v>
          </cell>
          <cell r="I84">
            <v>1933176190</v>
          </cell>
        </row>
        <row r="85">
          <cell r="C85">
            <v>5129050103</v>
          </cell>
          <cell r="D85" t="str">
            <v>EN LA VENTA DE FORWARDS DE COMPRA D</v>
          </cell>
          <cell r="E85">
            <v>292248163902</v>
          </cell>
          <cell r="F85">
            <v>243615845121</v>
          </cell>
          <cell r="G85">
            <v>0</v>
          </cell>
          <cell r="H85">
            <v>292248163902</v>
          </cell>
          <cell r="I85">
            <v>243615845121</v>
          </cell>
        </row>
        <row r="86">
          <cell r="C86">
            <v>5129050104</v>
          </cell>
          <cell r="D86" t="str">
            <v>EN LA VENTA DE FORWARDS DE VENTA DE</v>
          </cell>
          <cell r="E86">
            <v>555568160477</v>
          </cell>
          <cell r="F86">
            <v>173073380246</v>
          </cell>
          <cell r="G86">
            <v>0</v>
          </cell>
          <cell r="H86">
            <v>555568160477</v>
          </cell>
          <cell r="I86">
            <v>173073380246</v>
          </cell>
        </row>
        <row r="87">
          <cell r="C87">
            <v>512915</v>
          </cell>
          <cell r="D87" t="str">
            <v>FORWARDS - OTROS</v>
          </cell>
          <cell r="E87">
            <v>4981279</v>
          </cell>
          <cell r="F87">
            <v>31216969</v>
          </cell>
          <cell r="G87">
            <v>0</v>
          </cell>
          <cell r="H87">
            <v>4981279</v>
          </cell>
          <cell r="I87">
            <v>31216969</v>
          </cell>
        </row>
        <row r="88">
          <cell r="C88">
            <v>51291501</v>
          </cell>
          <cell r="D88" t="str">
            <v>FORWARDS - OTROS    M/L</v>
          </cell>
          <cell r="E88">
            <v>4981279</v>
          </cell>
          <cell r="F88">
            <v>31216969</v>
          </cell>
          <cell r="G88">
            <v>0</v>
          </cell>
          <cell r="H88">
            <v>4981279</v>
          </cell>
          <cell r="I88">
            <v>31216969</v>
          </cell>
        </row>
        <row r="89">
          <cell r="C89">
            <v>5129150199</v>
          </cell>
          <cell r="D89" t="str">
            <v>CREDIT VALUATION ADJUSTMENT-CVA</v>
          </cell>
          <cell r="E89">
            <v>4981279</v>
          </cell>
          <cell r="F89">
            <v>31216969</v>
          </cell>
          <cell r="G89">
            <v>0</v>
          </cell>
          <cell r="H89">
            <v>4981279</v>
          </cell>
          <cell r="I89">
            <v>31216969</v>
          </cell>
        </row>
        <row r="90">
          <cell r="C90">
            <v>512915019901</v>
          </cell>
          <cell r="D90" t="str">
            <v>CREDIT VALUATION ADJUSTMENT-CVA</v>
          </cell>
          <cell r="E90">
            <v>4981279</v>
          </cell>
          <cell r="F90">
            <v>31216969</v>
          </cell>
          <cell r="G90">
            <v>0</v>
          </cell>
          <cell r="H90">
            <v>4981279</v>
          </cell>
          <cell r="I90">
            <v>31216969</v>
          </cell>
        </row>
        <row r="91">
          <cell r="C91">
            <v>512917</v>
          </cell>
          <cell r="D91" t="str">
            <v>FUTUROS DE  MONEDAS</v>
          </cell>
          <cell r="E91">
            <v>604370008100</v>
          </cell>
          <cell r="F91">
            <v>270862038500</v>
          </cell>
          <cell r="G91">
            <v>0</v>
          </cell>
          <cell r="H91">
            <v>604370008100</v>
          </cell>
          <cell r="I91">
            <v>270862038500</v>
          </cell>
        </row>
        <row r="92">
          <cell r="C92">
            <v>51291701</v>
          </cell>
          <cell r="D92" t="str">
            <v>FUTUROS DE  MONEDAS    M/L</v>
          </cell>
          <cell r="E92">
            <v>604370008100</v>
          </cell>
          <cell r="F92">
            <v>270862038500</v>
          </cell>
          <cell r="G92">
            <v>0</v>
          </cell>
          <cell r="H92">
            <v>604370008100</v>
          </cell>
          <cell r="I92">
            <v>270862038500</v>
          </cell>
        </row>
        <row r="93">
          <cell r="C93">
            <v>5129170101</v>
          </cell>
          <cell r="D93" t="str">
            <v>FUTUROS DE COMPRA DE  MONEDAS COP</v>
          </cell>
          <cell r="E93">
            <v>993020000</v>
          </cell>
          <cell r="F93">
            <v>12466222500</v>
          </cell>
          <cell r="G93">
            <v>0</v>
          </cell>
          <cell r="H93">
            <v>993020000</v>
          </cell>
          <cell r="I93">
            <v>12466222500</v>
          </cell>
        </row>
        <row r="94">
          <cell r="C94">
            <v>5129170102</v>
          </cell>
          <cell r="D94" t="str">
            <v>FUTUROS DE VENTA DE  MONEDAS COP</v>
          </cell>
          <cell r="E94">
            <v>109981650000</v>
          </cell>
          <cell r="F94">
            <v>994160000</v>
          </cell>
          <cell r="G94">
            <v>0</v>
          </cell>
          <cell r="H94">
            <v>109981650000</v>
          </cell>
          <cell r="I94">
            <v>994160000</v>
          </cell>
        </row>
        <row r="95">
          <cell r="C95">
            <v>5129170103</v>
          </cell>
          <cell r="D95" t="str">
            <v>EN LA VENTA DE FUTUROS DE COMPRA DE</v>
          </cell>
          <cell r="E95">
            <v>157689461000</v>
          </cell>
          <cell r="F95">
            <v>160674187000</v>
          </cell>
          <cell r="G95">
            <v>0</v>
          </cell>
          <cell r="H95">
            <v>157689461000</v>
          </cell>
          <cell r="I95">
            <v>160674187000</v>
          </cell>
        </row>
        <row r="96">
          <cell r="C96">
            <v>5129170104</v>
          </cell>
          <cell r="D96" t="str">
            <v>EN LA VENTA DE FUTUROS DE VENTA DE</v>
          </cell>
          <cell r="E96">
            <v>335705877100</v>
          </cell>
          <cell r="F96">
            <v>96727469000</v>
          </cell>
          <cell r="G96">
            <v>0</v>
          </cell>
          <cell r="H96">
            <v>335705877100</v>
          </cell>
          <cell r="I96">
            <v>96727469000</v>
          </cell>
        </row>
        <row r="97">
          <cell r="C97">
            <v>5170</v>
          </cell>
          <cell r="D97" t="str">
            <v>DETERIORO (PROVISIONES)</v>
          </cell>
          <cell r="E97">
            <v>49319107620.650002</v>
          </cell>
          <cell r="F97">
            <v>108351141016.53</v>
          </cell>
          <cell r="G97">
            <v>0</v>
          </cell>
          <cell r="H97">
            <v>49319107620.650002</v>
          </cell>
          <cell r="I97">
            <v>108351141016.53</v>
          </cell>
        </row>
        <row r="98">
          <cell r="C98">
            <v>517005</v>
          </cell>
          <cell r="D98" t="str">
            <v>CARTERA DE CREDITOS</v>
          </cell>
          <cell r="E98">
            <v>35998760028.019997</v>
          </cell>
          <cell r="F98">
            <v>104101236925.88</v>
          </cell>
          <cell r="G98">
            <v>0</v>
          </cell>
          <cell r="H98">
            <v>35998760028.019997</v>
          </cell>
          <cell r="I98">
            <v>104101236925.88</v>
          </cell>
        </row>
        <row r="99">
          <cell r="C99">
            <v>51700501</v>
          </cell>
          <cell r="D99" t="str">
            <v>CARTERA DE CREDITOS    M/L</v>
          </cell>
          <cell r="E99">
            <v>35998760028.019997</v>
          </cell>
          <cell r="F99">
            <v>104101236925.88</v>
          </cell>
          <cell r="G99">
            <v>0</v>
          </cell>
          <cell r="H99">
            <v>35998760028.019997</v>
          </cell>
          <cell r="I99">
            <v>104101236925.88</v>
          </cell>
        </row>
        <row r="100">
          <cell r="C100">
            <v>5170050101</v>
          </cell>
          <cell r="D100" t="str">
            <v>PROV CDTOS VIVIENDA</v>
          </cell>
          <cell r="E100">
            <v>18258514.850000001</v>
          </cell>
          <cell r="F100">
            <v>11469675.890000001</v>
          </cell>
          <cell r="G100">
            <v>0</v>
          </cell>
          <cell r="H100">
            <v>18258514.850000001</v>
          </cell>
          <cell r="I100">
            <v>11469675.890000001</v>
          </cell>
        </row>
        <row r="101">
          <cell r="C101">
            <v>517005010101</v>
          </cell>
          <cell r="D101" t="str">
            <v>PROV CDTOS VIVIENDA T24</v>
          </cell>
          <cell r="E101">
            <v>18258514.850000001</v>
          </cell>
          <cell r="F101">
            <v>11469675.890000001</v>
          </cell>
          <cell r="G101">
            <v>0</v>
          </cell>
          <cell r="H101">
            <v>18258514.850000001</v>
          </cell>
          <cell r="I101">
            <v>11469675.890000001</v>
          </cell>
        </row>
        <row r="102">
          <cell r="C102">
            <v>5170050102</v>
          </cell>
          <cell r="D102" t="str">
            <v>PROV CDTO CONSUMO PROCICLICO</v>
          </cell>
          <cell r="E102">
            <v>37474130.420000002</v>
          </cell>
          <cell r="F102">
            <v>6647508.1600000001</v>
          </cell>
          <cell r="G102">
            <v>0</v>
          </cell>
          <cell r="H102">
            <v>37474130.420000002</v>
          </cell>
          <cell r="I102">
            <v>6647508.1600000001</v>
          </cell>
        </row>
        <row r="103">
          <cell r="C103">
            <v>5170050103</v>
          </cell>
          <cell r="D103" t="str">
            <v>PROV CDTO COMERCIAL PROCICLICO</v>
          </cell>
          <cell r="E103">
            <v>35933631422.489998</v>
          </cell>
          <cell r="F103">
            <v>54588375103.239998</v>
          </cell>
          <cell r="G103">
            <v>0</v>
          </cell>
          <cell r="H103">
            <v>35933631422.489998</v>
          </cell>
          <cell r="I103">
            <v>54588375103.239998</v>
          </cell>
        </row>
        <row r="104">
          <cell r="C104">
            <v>5170050104</v>
          </cell>
          <cell r="D104" t="str">
            <v>PROV CAPITAL CDTO CONSUMO PROCCLIC</v>
          </cell>
          <cell r="E104">
            <v>5625672.5999999996</v>
          </cell>
          <cell r="F104">
            <v>3699951.57</v>
          </cell>
          <cell r="G104">
            <v>0</v>
          </cell>
          <cell r="H104">
            <v>5625672.5999999996</v>
          </cell>
          <cell r="I104">
            <v>3699951.57</v>
          </cell>
        </row>
        <row r="105">
          <cell r="C105">
            <v>5170050199</v>
          </cell>
          <cell r="D105" t="str">
            <v>PROV. OTROS</v>
          </cell>
          <cell r="E105">
            <v>3770287.66</v>
          </cell>
          <cell r="F105">
            <v>49491044687.019997</v>
          </cell>
          <cell r="G105">
            <v>0</v>
          </cell>
          <cell r="H105">
            <v>3770287.66</v>
          </cell>
          <cell r="I105">
            <v>49491044687.019997</v>
          </cell>
        </row>
        <row r="106">
          <cell r="C106">
            <v>517005019901</v>
          </cell>
          <cell r="D106" t="str">
            <v>PROV.GRAL-EFECTO MODELO PROV/CALIF.</v>
          </cell>
          <cell r="E106" t="str">
            <v/>
          </cell>
          <cell r="F106">
            <v>0</v>
          </cell>
          <cell r="G106">
            <v>0</v>
          </cell>
          <cell r="H106" t="str">
            <v/>
          </cell>
          <cell r="I106">
            <v>0</v>
          </cell>
        </row>
        <row r="107">
          <cell r="C107">
            <v>517005019902</v>
          </cell>
          <cell r="D107" t="str">
            <v>GASTO PROV. GENERAL VIVIENDA</v>
          </cell>
          <cell r="E107">
            <v>3770287.66</v>
          </cell>
          <cell r="F107">
            <v>2114291.4700000002</v>
          </cell>
          <cell r="G107">
            <v>0</v>
          </cell>
          <cell r="H107">
            <v>3770287.66</v>
          </cell>
          <cell r="I107">
            <v>2114291.4700000002</v>
          </cell>
        </row>
        <row r="108">
          <cell r="C108">
            <v>517005019903</v>
          </cell>
          <cell r="D108" t="str">
            <v>PROVISION INDIVIDUAL ADICIONAL</v>
          </cell>
          <cell r="E108" t="str">
            <v/>
          </cell>
          <cell r="F108">
            <v>49488930395.550003</v>
          </cell>
          <cell r="G108">
            <v>0</v>
          </cell>
          <cell r="H108" t="str">
            <v/>
          </cell>
          <cell r="I108">
            <v>49488930395.550003</v>
          </cell>
        </row>
        <row r="109">
          <cell r="C109">
            <v>517020</v>
          </cell>
          <cell r="D109" t="str">
            <v>CUENTAS POR COBRAR</v>
          </cell>
          <cell r="E109">
            <v>746561833.11000001</v>
          </cell>
          <cell r="F109">
            <v>1380089131.76</v>
          </cell>
          <cell r="G109">
            <v>0</v>
          </cell>
          <cell r="H109">
            <v>746561833.11000001</v>
          </cell>
          <cell r="I109">
            <v>1380089131.76</v>
          </cell>
        </row>
        <row r="110">
          <cell r="C110">
            <v>51702001</v>
          </cell>
          <cell r="D110" t="str">
            <v>CUENTAS POR COBRAR    M/L</v>
          </cell>
          <cell r="E110">
            <v>746561833.11000001</v>
          </cell>
          <cell r="F110">
            <v>1380089131.76</v>
          </cell>
          <cell r="G110">
            <v>0</v>
          </cell>
          <cell r="H110">
            <v>746561833.11000001</v>
          </cell>
          <cell r="I110">
            <v>1380089131.76</v>
          </cell>
        </row>
        <row r="111">
          <cell r="C111">
            <v>5170200101</v>
          </cell>
          <cell r="D111" t="str">
            <v>PROV CTA COBRAR VIVIENDA</v>
          </cell>
          <cell r="E111">
            <v>216837.27</v>
          </cell>
          <cell r="F111">
            <v>287321.95</v>
          </cell>
          <cell r="G111">
            <v>0</v>
          </cell>
          <cell r="H111">
            <v>216837.27</v>
          </cell>
          <cell r="I111">
            <v>287321.95</v>
          </cell>
        </row>
        <row r="112">
          <cell r="C112">
            <v>5170200102</v>
          </cell>
          <cell r="D112" t="str">
            <v>PROV CTA COBRAR CONSUMO PROCICLICO</v>
          </cell>
          <cell r="E112">
            <v>3293661.56</v>
          </cell>
          <cell r="F112">
            <v>207902.07</v>
          </cell>
          <cell r="G112">
            <v>0</v>
          </cell>
          <cell r="H112">
            <v>3293661.56</v>
          </cell>
          <cell r="I112">
            <v>207902.07</v>
          </cell>
        </row>
        <row r="113">
          <cell r="C113">
            <v>5170200103</v>
          </cell>
          <cell r="D113" t="str">
            <v>PROV CTA COBRAR CCIAL PROCICLICO</v>
          </cell>
          <cell r="E113">
            <v>730152484.09000003</v>
          </cell>
          <cell r="F113">
            <v>1379580022.45</v>
          </cell>
          <cell r="G113">
            <v>0</v>
          </cell>
          <cell r="H113">
            <v>730152484.09000003</v>
          </cell>
          <cell r="I113">
            <v>1379580022.45</v>
          </cell>
        </row>
        <row r="114">
          <cell r="C114">
            <v>5170200105</v>
          </cell>
          <cell r="D114" t="str">
            <v>PROV INTERES CONSUMO PROCCLICO</v>
          </cell>
          <cell r="E114">
            <v>18853.63</v>
          </cell>
          <cell r="F114">
            <v>13885.29</v>
          </cell>
          <cell r="G114">
            <v>0</v>
          </cell>
          <cell r="H114">
            <v>18853.63</v>
          </cell>
          <cell r="I114">
            <v>13885.29</v>
          </cell>
        </row>
        <row r="115">
          <cell r="C115">
            <v>5170200108</v>
          </cell>
          <cell r="D115" t="str">
            <v>DETERIORO C X C PG POR CTA CLIENTE</v>
          </cell>
          <cell r="E115" t="str">
            <v/>
          </cell>
          <cell r="F115">
            <v>0</v>
          </cell>
          <cell r="G115">
            <v>0</v>
          </cell>
          <cell r="H115" t="str">
            <v/>
          </cell>
          <cell r="I115">
            <v>0</v>
          </cell>
        </row>
        <row r="116">
          <cell r="C116">
            <v>5170200110</v>
          </cell>
          <cell r="D116" t="str">
            <v>OTRAS CUENTAS POR COBRAR</v>
          </cell>
          <cell r="E116">
            <v>12879996.560000001</v>
          </cell>
          <cell r="F116">
            <v>0</v>
          </cell>
          <cell r="G116">
            <v>0</v>
          </cell>
          <cell r="H116">
            <v>12879996.560000001</v>
          </cell>
          <cell r="I116">
            <v>0</v>
          </cell>
        </row>
        <row r="117">
          <cell r="C117">
            <v>517020011001</v>
          </cell>
          <cell r="D117" t="str">
            <v>DETERIORO VENCIDAS ENTRE 1 Y 60 DIA</v>
          </cell>
          <cell r="E117">
            <v>9201771.0399999991</v>
          </cell>
          <cell r="F117">
            <v>0</v>
          </cell>
          <cell r="G117">
            <v>0</v>
          </cell>
          <cell r="H117">
            <v>9201771.0399999991</v>
          </cell>
          <cell r="I117">
            <v>0</v>
          </cell>
        </row>
        <row r="118">
          <cell r="C118">
            <v>517020011002</v>
          </cell>
          <cell r="D118" t="str">
            <v>DETERIORO VENCIDAS MAS DE 61 DIAS</v>
          </cell>
          <cell r="E118">
            <v>3678225.52</v>
          </cell>
          <cell r="F118">
            <v>0</v>
          </cell>
          <cell r="G118">
            <v>0</v>
          </cell>
          <cell r="H118">
            <v>3678225.52</v>
          </cell>
          <cell r="I118">
            <v>0</v>
          </cell>
        </row>
        <row r="119">
          <cell r="C119">
            <v>517030</v>
          </cell>
          <cell r="D119" t="str">
            <v>BIENES RECIBIDOS EN PAGO Y RESTITUI</v>
          </cell>
          <cell r="E119">
            <v>12138340587.08</v>
          </cell>
          <cell r="F119">
            <v>2229122200</v>
          </cell>
          <cell r="G119">
            <v>0</v>
          </cell>
          <cell r="H119">
            <v>12138340587.08</v>
          </cell>
          <cell r="I119">
            <v>2229122200</v>
          </cell>
        </row>
        <row r="120">
          <cell r="C120">
            <v>51703001</v>
          </cell>
          <cell r="D120" t="str">
            <v>BIENES RECIBIDOS EN PAGO Y RESTITUI</v>
          </cell>
          <cell r="E120">
            <v>9156814207.0799999</v>
          </cell>
          <cell r="F120">
            <v>2229122200</v>
          </cell>
          <cell r="G120">
            <v>0</v>
          </cell>
          <cell r="H120">
            <v>9156814207.0799999</v>
          </cell>
          <cell r="I120">
            <v>2229122200</v>
          </cell>
        </row>
        <row r="121">
          <cell r="C121">
            <v>5170300101</v>
          </cell>
          <cell r="D121" t="str">
            <v>BIENES INMUEBLES DESTINADOS A VIVIE</v>
          </cell>
          <cell r="E121" t="str">
            <v/>
          </cell>
          <cell r="F121">
            <v>80500000</v>
          </cell>
          <cell r="G121">
            <v>0</v>
          </cell>
          <cell r="H121" t="str">
            <v/>
          </cell>
          <cell r="I121">
            <v>80500000</v>
          </cell>
        </row>
        <row r="122">
          <cell r="C122">
            <v>517030010104</v>
          </cell>
          <cell r="D122" t="str">
            <v>BIENES INMUEBLES DESTIN.A VIVIENDA</v>
          </cell>
          <cell r="E122" t="str">
            <v/>
          </cell>
          <cell r="F122" t="str">
            <v/>
          </cell>
          <cell r="G122">
            <v>0</v>
          </cell>
          <cell r="H122" t="str">
            <v/>
          </cell>
          <cell r="I122" t="str">
            <v/>
          </cell>
        </row>
        <row r="123">
          <cell r="C123">
            <v>517030010105</v>
          </cell>
          <cell r="D123" t="str">
            <v>BIENES INMUEBLES DIFER.A VIVIENDA</v>
          </cell>
          <cell r="E123" t="str">
            <v/>
          </cell>
          <cell r="F123" t="str">
            <v/>
          </cell>
          <cell r="G123">
            <v>0</v>
          </cell>
          <cell r="H123" t="str">
            <v/>
          </cell>
          <cell r="I123" t="str">
            <v/>
          </cell>
        </row>
        <row r="124">
          <cell r="C124">
            <v>517030010110</v>
          </cell>
          <cell r="D124" t="str">
            <v>VEHICULOS M/L</v>
          </cell>
          <cell r="E124" t="str">
            <v/>
          </cell>
          <cell r="F124">
            <v>80500000</v>
          </cell>
          <cell r="G124">
            <v>0</v>
          </cell>
          <cell r="H124" t="str">
            <v/>
          </cell>
          <cell r="I124">
            <v>80500000</v>
          </cell>
        </row>
        <row r="125">
          <cell r="C125">
            <v>5170300105</v>
          </cell>
          <cell r="D125" t="str">
            <v>BIENES INMUEBLES DESTI.A VIVIENDA</v>
          </cell>
          <cell r="E125">
            <v>3687432284</v>
          </cell>
          <cell r="F125">
            <v>1911630200</v>
          </cell>
          <cell r="G125">
            <v>0</v>
          </cell>
          <cell r="H125">
            <v>3687432284</v>
          </cell>
          <cell r="I125">
            <v>1911630200</v>
          </cell>
        </row>
        <row r="126">
          <cell r="C126">
            <v>517030010501</v>
          </cell>
          <cell r="D126" t="str">
            <v>INMUEBLES DESTINADOS A VIVIENDA</v>
          </cell>
          <cell r="E126">
            <v>3687432284</v>
          </cell>
          <cell r="F126">
            <v>1911630200</v>
          </cell>
          <cell r="G126">
            <v>0</v>
          </cell>
          <cell r="H126">
            <v>3687432284</v>
          </cell>
          <cell r="I126">
            <v>1911630200</v>
          </cell>
        </row>
        <row r="127">
          <cell r="C127">
            <v>5170300106</v>
          </cell>
          <cell r="D127" t="str">
            <v>BIENES INMUEBLES DIFER.A VIVIENDA</v>
          </cell>
          <cell r="E127">
            <v>5469381923.0799999</v>
          </cell>
          <cell r="F127">
            <v>236992000</v>
          </cell>
          <cell r="G127">
            <v>0</v>
          </cell>
          <cell r="H127">
            <v>5469381923.0799999</v>
          </cell>
          <cell r="I127">
            <v>236992000</v>
          </cell>
        </row>
        <row r="128">
          <cell r="C128">
            <v>517030010601</v>
          </cell>
          <cell r="D128" t="str">
            <v>INMUEBLES DIFERENTES A VIVIENDA</v>
          </cell>
          <cell r="E128">
            <v>5469381923.0799999</v>
          </cell>
          <cell r="F128">
            <v>236992000</v>
          </cell>
          <cell r="G128">
            <v>0</v>
          </cell>
          <cell r="H128">
            <v>5469381923.0799999</v>
          </cell>
          <cell r="I128">
            <v>236992000</v>
          </cell>
        </row>
        <row r="129">
          <cell r="C129">
            <v>51703002</v>
          </cell>
          <cell r="D129" t="str">
            <v>BIENES RESTITUIDOS</v>
          </cell>
          <cell r="E129">
            <v>2981526380</v>
          </cell>
          <cell r="F129">
            <v>0</v>
          </cell>
          <cell r="G129">
            <v>0</v>
          </cell>
          <cell r="H129">
            <v>2981526380</v>
          </cell>
          <cell r="I129">
            <v>0</v>
          </cell>
        </row>
        <row r="130">
          <cell r="C130">
            <v>5170300201</v>
          </cell>
          <cell r="D130" t="str">
            <v>BIENES RESTITUIDOS</v>
          </cell>
          <cell r="E130">
            <v>2981526380</v>
          </cell>
          <cell r="F130">
            <v>0</v>
          </cell>
          <cell r="G130">
            <v>0</v>
          </cell>
          <cell r="H130">
            <v>2981526380</v>
          </cell>
          <cell r="I130">
            <v>0</v>
          </cell>
        </row>
        <row r="131">
          <cell r="C131">
            <v>517030020106</v>
          </cell>
          <cell r="D131" t="str">
            <v>BN REST BIENES INMUEBLES</v>
          </cell>
          <cell r="E131">
            <v>2981526380</v>
          </cell>
          <cell r="F131">
            <v>0</v>
          </cell>
          <cell r="G131">
            <v>0</v>
          </cell>
          <cell r="H131">
            <v>2981526380</v>
          </cell>
          <cell r="I131">
            <v>0</v>
          </cell>
        </row>
        <row r="132">
          <cell r="C132">
            <v>517040</v>
          </cell>
          <cell r="D132" t="str">
            <v>DE INVERSIONES</v>
          </cell>
          <cell r="E132">
            <v>409724895.92000002</v>
          </cell>
          <cell r="F132">
            <v>604259748.96000004</v>
          </cell>
          <cell r="G132">
            <v>0</v>
          </cell>
          <cell r="H132">
            <v>409724895.92000002</v>
          </cell>
          <cell r="I132">
            <v>604259748.96000004</v>
          </cell>
        </row>
        <row r="133">
          <cell r="C133">
            <v>51704001</v>
          </cell>
          <cell r="D133" t="str">
            <v>DE INVERSIONES    M/L</v>
          </cell>
          <cell r="E133">
            <v>216523813.03</v>
          </cell>
          <cell r="F133">
            <v>392371063.31</v>
          </cell>
          <cell r="G133">
            <v>0</v>
          </cell>
          <cell r="H133">
            <v>216523813.03</v>
          </cell>
          <cell r="I133">
            <v>392371063.31</v>
          </cell>
        </row>
        <row r="134">
          <cell r="C134">
            <v>5170400101</v>
          </cell>
          <cell r="D134" t="str">
            <v>INVERSIONES EN MONEDA NACIONAL</v>
          </cell>
          <cell r="E134">
            <v>216523813.03</v>
          </cell>
          <cell r="F134">
            <v>392371063.31</v>
          </cell>
          <cell r="G134">
            <v>0</v>
          </cell>
          <cell r="H134">
            <v>216523813.03</v>
          </cell>
          <cell r="I134">
            <v>392371063.31</v>
          </cell>
        </row>
        <row r="135">
          <cell r="C135">
            <v>51704002</v>
          </cell>
          <cell r="D135" t="str">
            <v>DE INVERSIONES ME   M/E</v>
          </cell>
          <cell r="E135">
            <v>193201082.88999999</v>
          </cell>
          <cell r="F135">
            <v>211888685.65000001</v>
          </cell>
          <cell r="G135">
            <v>0</v>
          </cell>
          <cell r="H135">
            <v>193201082.88999999</v>
          </cell>
          <cell r="I135">
            <v>211888685.65000001</v>
          </cell>
        </row>
        <row r="136">
          <cell r="C136">
            <v>5170400201</v>
          </cell>
          <cell r="D136" t="str">
            <v>DE INVERSIONES USD  USD</v>
          </cell>
          <cell r="E136">
            <v>193201082.88999999</v>
          </cell>
          <cell r="F136">
            <v>211888685.65000001</v>
          </cell>
          <cell r="G136">
            <v>0</v>
          </cell>
          <cell r="H136">
            <v>193201082.88999999</v>
          </cell>
          <cell r="I136">
            <v>211888685.65000001</v>
          </cell>
        </row>
        <row r="137">
          <cell r="C137">
            <v>517040020101</v>
          </cell>
          <cell r="D137" t="str">
            <v>INVERSIONES EN MONEDA EXTRANJERA</v>
          </cell>
          <cell r="E137">
            <v>193201082.88999999</v>
          </cell>
          <cell r="F137">
            <v>211888685.65000001</v>
          </cell>
          <cell r="G137">
            <v>0</v>
          </cell>
          <cell r="H137">
            <v>193201082.88999999</v>
          </cell>
          <cell r="I137">
            <v>211888685.65000001</v>
          </cell>
        </row>
        <row r="138">
          <cell r="C138">
            <v>517075</v>
          </cell>
          <cell r="D138" t="str">
            <v>POR DETERIORO EN EL VALOR DE LOS AC</v>
          </cell>
          <cell r="E138" t="str">
            <v/>
          </cell>
          <cell r="F138">
            <v>0</v>
          </cell>
          <cell r="G138">
            <v>0</v>
          </cell>
          <cell r="H138" t="str">
            <v/>
          </cell>
          <cell r="I138">
            <v>0</v>
          </cell>
        </row>
        <row r="139">
          <cell r="C139">
            <v>51707501</v>
          </cell>
          <cell r="D139" t="str">
            <v>POR DETERIORO EN EL VALOR DE LOS AC</v>
          </cell>
          <cell r="E139" t="str">
            <v/>
          </cell>
          <cell r="F139">
            <v>0</v>
          </cell>
          <cell r="G139">
            <v>0</v>
          </cell>
          <cell r="H139" t="str">
            <v/>
          </cell>
          <cell r="I139">
            <v>0</v>
          </cell>
        </row>
        <row r="140">
          <cell r="C140">
            <v>5170750106</v>
          </cell>
          <cell r="D140" t="str">
            <v>EQUIPO INFORMATICO</v>
          </cell>
          <cell r="E140" t="str">
            <v/>
          </cell>
          <cell r="F140">
            <v>0</v>
          </cell>
          <cell r="G140">
            <v>0</v>
          </cell>
          <cell r="H140" t="str">
            <v/>
          </cell>
          <cell r="I140">
            <v>0</v>
          </cell>
        </row>
        <row r="141">
          <cell r="C141">
            <v>517095</v>
          </cell>
          <cell r="D141" t="str">
            <v>POR DETERIORO EN EL VALOR DE OTROS</v>
          </cell>
          <cell r="E141">
            <v>25720276.52</v>
          </cell>
          <cell r="F141">
            <v>36433009.93</v>
          </cell>
          <cell r="G141">
            <v>0</v>
          </cell>
          <cell r="H141">
            <v>25720276.52</v>
          </cell>
          <cell r="I141">
            <v>36433009.93</v>
          </cell>
        </row>
        <row r="142">
          <cell r="C142">
            <v>51709501</v>
          </cell>
          <cell r="D142" t="str">
            <v>POR DETERIORO EN EL VALOR DE OTROS</v>
          </cell>
          <cell r="E142">
            <v>25720276.52</v>
          </cell>
          <cell r="F142">
            <v>36433009.93</v>
          </cell>
          <cell r="G142">
            <v>0</v>
          </cell>
          <cell r="H142">
            <v>25720276.52</v>
          </cell>
          <cell r="I142">
            <v>36433009.93</v>
          </cell>
        </row>
        <row r="143">
          <cell r="C143">
            <v>5170950101</v>
          </cell>
          <cell r="D143" t="str">
            <v>OTRAS PROVISIONES MONEDA NACIONAL</v>
          </cell>
          <cell r="E143">
            <v>939038.82</v>
          </cell>
          <cell r="F143">
            <v>16651289.699999999</v>
          </cell>
          <cell r="G143">
            <v>0</v>
          </cell>
          <cell r="H143">
            <v>939038.82</v>
          </cell>
          <cell r="I143">
            <v>16651289.699999999</v>
          </cell>
        </row>
        <row r="144">
          <cell r="C144">
            <v>5170950102</v>
          </cell>
          <cell r="D144" t="str">
            <v>PROV CAPITAL VIVIENDA EMPLEADOS T24</v>
          </cell>
          <cell r="E144">
            <v>24682150.530000001</v>
          </cell>
          <cell r="F144">
            <v>19700180.850000001</v>
          </cell>
          <cell r="G144">
            <v>0</v>
          </cell>
          <cell r="H144">
            <v>24682150.530000001</v>
          </cell>
          <cell r="I144">
            <v>19700180.850000001</v>
          </cell>
        </row>
        <row r="145">
          <cell r="C145">
            <v>5170950103</v>
          </cell>
          <cell r="D145" t="str">
            <v>PROV INT Y CXC VIVINEDA EMPLEAD T24</v>
          </cell>
          <cell r="E145">
            <v>99087.17</v>
          </cell>
          <cell r="F145">
            <v>81539.38</v>
          </cell>
          <cell r="G145">
            <v>0</v>
          </cell>
          <cell r="H145">
            <v>99087.17</v>
          </cell>
          <cell r="I145">
            <v>81539.38</v>
          </cell>
        </row>
        <row r="146">
          <cell r="C146">
            <v>5171</v>
          </cell>
          <cell r="D146" t="str">
            <v>COMPONENTE CONTRACICLICO DETERIORO</v>
          </cell>
          <cell r="E146">
            <v>18663965642.369999</v>
          </cell>
          <cell r="F146">
            <v>27398771923.529999</v>
          </cell>
          <cell r="G146">
            <v>0</v>
          </cell>
          <cell r="H146">
            <v>18663965642.369999</v>
          </cell>
          <cell r="I146">
            <v>27398771923.529999</v>
          </cell>
        </row>
        <row r="147">
          <cell r="C147">
            <v>517105</v>
          </cell>
          <cell r="D147" t="str">
            <v>CREDITOS Y OPERACIONES DE LEASING D</v>
          </cell>
          <cell r="E147">
            <v>12483002.9</v>
          </cell>
          <cell r="F147">
            <v>11659121.51</v>
          </cell>
          <cell r="G147">
            <v>0</v>
          </cell>
          <cell r="H147">
            <v>12483002.9</v>
          </cell>
          <cell r="I147">
            <v>11659121.51</v>
          </cell>
        </row>
        <row r="148">
          <cell r="C148">
            <v>51710501</v>
          </cell>
          <cell r="D148" t="str">
            <v>CREDITOS Y OPERACIONES DE LEASING D</v>
          </cell>
          <cell r="E148">
            <v>12483002.9</v>
          </cell>
          <cell r="F148">
            <v>11659121.51</v>
          </cell>
          <cell r="G148">
            <v>0</v>
          </cell>
          <cell r="H148">
            <v>12483002.9</v>
          </cell>
          <cell r="I148">
            <v>11659121.51</v>
          </cell>
        </row>
        <row r="149">
          <cell r="C149">
            <v>5171050101</v>
          </cell>
          <cell r="D149" t="str">
            <v>PROV CDTO CONSUMO CONTRACCLICO</v>
          </cell>
          <cell r="E149">
            <v>2124964.9900000002</v>
          </cell>
          <cell r="F149">
            <v>4844039.2</v>
          </cell>
          <cell r="G149">
            <v>0</v>
          </cell>
          <cell r="H149">
            <v>2124964.9900000002</v>
          </cell>
          <cell r="I149">
            <v>4844039.2</v>
          </cell>
        </row>
        <row r="150">
          <cell r="C150">
            <v>5171050102</v>
          </cell>
          <cell r="D150" t="str">
            <v>PROV CAPITAL CDTO CONSUMO CONTRACC</v>
          </cell>
          <cell r="E150">
            <v>10323399.279999999</v>
          </cell>
          <cell r="F150">
            <v>6789601.9299999997</v>
          </cell>
          <cell r="G150">
            <v>0</v>
          </cell>
          <cell r="H150">
            <v>10323399.279999999</v>
          </cell>
          <cell r="I150">
            <v>6789601.9299999997</v>
          </cell>
        </row>
        <row r="151">
          <cell r="C151">
            <v>5171050103</v>
          </cell>
          <cell r="D151" t="str">
            <v>PROV INTERES CONSUMO CONTRACCLICO</v>
          </cell>
          <cell r="E151">
            <v>34638.629999999997</v>
          </cell>
          <cell r="F151">
            <v>25480.38</v>
          </cell>
          <cell r="G151">
            <v>0</v>
          </cell>
          <cell r="H151">
            <v>34638.629999999997</v>
          </cell>
          <cell r="I151">
            <v>25480.38</v>
          </cell>
        </row>
        <row r="152">
          <cell r="C152">
            <v>517115</v>
          </cell>
          <cell r="D152" t="str">
            <v>CREDITOS Y OPERACIONES DE LEASING C</v>
          </cell>
          <cell r="E152">
            <v>18402349636.380001</v>
          </cell>
          <cell r="F152">
            <v>27043389260.130001</v>
          </cell>
          <cell r="G152">
            <v>0</v>
          </cell>
          <cell r="H152">
            <v>18402349636.380001</v>
          </cell>
          <cell r="I152">
            <v>27043389260.130001</v>
          </cell>
        </row>
        <row r="153">
          <cell r="C153">
            <v>51711501</v>
          </cell>
          <cell r="D153" t="str">
            <v>CREDITOS Y OPERACIONES DE LEASING C</v>
          </cell>
          <cell r="E153">
            <v>18402349636.380001</v>
          </cell>
          <cell r="F153">
            <v>27043389260.130001</v>
          </cell>
          <cell r="G153">
            <v>0</v>
          </cell>
          <cell r="H153">
            <v>18402349636.380001</v>
          </cell>
          <cell r="I153">
            <v>27043389260.130001</v>
          </cell>
        </row>
        <row r="154">
          <cell r="C154">
            <v>5171150101</v>
          </cell>
          <cell r="D154" t="str">
            <v>PROV CDTO COMERCIAL CONTRACCLICO</v>
          </cell>
          <cell r="E154">
            <v>18402349636.380001</v>
          </cell>
          <cell r="F154">
            <v>27043389260.130001</v>
          </cell>
          <cell r="G154">
            <v>0</v>
          </cell>
          <cell r="H154">
            <v>18402349636.380001</v>
          </cell>
          <cell r="I154">
            <v>27043389260.130001</v>
          </cell>
        </row>
        <row r="155">
          <cell r="C155">
            <v>517125</v>
          </cell>
          <cell r="D155" t="str">
            <v>CUENTAS POR COBRAR</v>
          </cell>
          <cell r="E155">
            <v>249133003.09</v>
          </cell>
          <cell r="F155">
            <v>343723541.88999999</v>
          </cell>
          <cell r="G155">
            <v>0</v>
          </cell>
          <cell r="H155">
            <v>249133003.09</v>
          </cell>
          <cell r="I155">
            <v>343723541.88999999</v>
          </cell>
        </row>
        <row r="156">
          <cell r="C156">
            <v>51712501</v>
          </cell>
          <cell r="D156" t="str">
            <v>CUENTAS POR COBRAR    M/L</v>
          </cell>
          <cell r="E156">
            <v>249133003.09</v>
          </cell>
          <cell r="F156">
            <v>343723541.88999999</v>
          </cell>
          <cell r="G156">
            <v>0</v>
          </cell>
          <cell r="H156">
            <v>249133003.09</v>
          </cell>
          <cell r="I156">
            <v>343723541.88999999</v>
          </cell>
        </row>
        <row r="157">
          <cell r="C157">
            <v>5171250101</v>
          </cell>
          <cell r="D157" t="str">
            <v>PROV CTA COBRAR CONSUMO CONTRACCLI</v>
          </cell>
          <cell r="E157">
            <v>18314.16</v>
          </cell>
          <cell r="F157">
            <v>160053.87</v>
          </cell>
          <cell r="G157">
            <v>0</v>
          </cell>
          <cell r="H157">
            <v>18314.16</v>
          </cell>
          <cell r="I157">
            <v>160053.87</v>
          </cell>
        </row>
        <row r="158">
          <cell r="C158">
            <v>5171250102</v>
          </cell>
          <cell r="D158" t="str">
            <v>PROV CTA COBRAR CCIAL CONTRACCLICO</v>
          </cell>
          <cell r="E158">
            <v>249114688.93000001</v>
          </cell>
          <cell r="F158">
            <v>343563488.01999998</v>
          </cell>
          <cell r="G158">
            <v>0</v>
          </cell>
          <cell r="H158">
            <v>249114688.93000001</v>
          </cell>
          <cell r="I158">
            <v>343563488.01999998</v>
          </cell>
        </row>
        <row r="159">
          <cell r="C159">
            <v>5171250103</v>
          </cell>
          <cell r="D159" t="str">
            <v>PROV CXC CONSUMO CONTRACCLICO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ORI"/>
      <sheetName val="Balance"/>
      <sheetName val="Estado de Resultados"/>
      <sheetName val="Otro Resultado Integral"/>
    </sheetNames>
    <sheetDataSet>
      <sheetData sheetId="0">
        <row r="12">
          <cell r="B12">
            <v>100000</v>
          </cell>
          <cell r="C12">
            <v>9168163841367.6406</v>
          </cell>
          <cell r="D12">
            <v>7568831363608.9805</v>
          </cell>
          <cell r="E12">
            <v>7706179441942.3604</v>
          </cell>
          <cell r="F12">
            <v>9168163841</v>
          </cell>
          <cell r="G12">
            <v>7568831364</v>
          </cell>
          <cell r="H12">
            <v>7706179442</v>
          </cell>
        </row>
        <row r="13">
          <cell r="B13">
            <v>110000</v>
          </cell>
          <cell r="C13">
            <v>165129283567.10999</v>
          </cell>
          <cell r="D13">
            <v>175512332536.62</v>
          </cell>
          <cell r="E13">
            <v>113415372280.66</v>
          </cell>
          <cell r="F13">
            <v>165129284</v>
          </cell>
          <cell r="G13">
            <v>175512333</v>
          </cell>
          <cell r="H13">
            <v>113415372</v>
          </cell>
        </row>
        <row r="14">
          <cell r="B14">
            <v>110500</v>
          </cell>
          <cell r="C14">
            <v>652205724.14999998</v>
          </cell>
          <cell r="D14">
            <v>358539932.85000002</v>
          </cell>
          <cell r="E14">
            <v>787775667.44000006</v>
          </cell>
          <cell r="F14">
            <v>652206</v>
          </cell>
          <cell r="G14">
            <v>358540</v>
          </cell>
          <cell r="H14">
            <v>787776</v>
          </cell>
        </row>
        <row r="15">
          <cell r="B15">
            <v>110505</v>
          </cell>
          <cell r="C15">
            <v>131289.9</v>
          </cell>
          <cell r="D15">
            <v>120553.60000000001</v>
          </cell>
          <cell r="E15">
            <v>30599590.190000001</v>
          </cell>
          <cell r="F15">
            <v>131</v>
          </cell>
          <cell r="G15">
            <v>121</v>
          </cell>
          <cell r="H15">
            <v>30600</v>
          </cell>
        </row>
        <row r="16">
          <cell r="B16">
            <v>110510</v>
          </cell>
          <cell r="C16">
            <v>640031735</v>
          </cell>
          <cell r="D16">
            <v>346934516</v>
          </cell>
          <cell r="E16">
            <v>741499858</v>
          </cell>
          <cell r="F16">
            <v>640032</v>
          </cell>
          <cell r="G16">
            <v>346935</v>
          </cell>
          <cell r="H16">
            <v>741500</v>
          </cell>
        </row>
        <row r="17">
          <cell r="B17">
            <v>110515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110520</v>
          </cell>
          <cell r="C18">
            <v>12042699.25</v>
          </cell>
          <cell r="D18">
            <v>11484863.25</v>
          </cell>
          <cell r="E18">
            <v>15676219.25</v>
          </cell>
          <cell r="F18">
            <v>12043</v>
          </cell>
          <cell r="G18">
            <v>11485</v>
          </cell>
          <cell r="H18">
            <v>15676</v>
          </cell>
        </row>
        <row r="19">
          <cell r="B19">
            <v>111000</v>
          </cell>
          <cell r="C19">
            <v>31034809203.810001</v>
          </cell>
          <cell r="D19">
            <v>37402181903.839996</v>
          </cell>
          <cell r="E19">
            <v>45015414249.919998</v>
          </cell>
          <cell r="F19">
            <v>31034809</v>
          </cell>
          <cell r="G19">
            <v>37402182</v>
          </cell>
          <cell r="H19">
            <v>45015414</v>
          </cell>
        </row>
        <row r="20">
          <cell r="B20">
            <v>111005</v>
          </cell>
          <cell r="C20">
            <v>31034809203.810001</v>
          </cell>
          <cell r="D20">
            <v>37402181903.839996</v>
          </cell>
          <cell r="E20">
            <v>45015414249.919998</v>
          </cell>
          <cell r="F20">
            <v>31034809</v>
          </cell>
          <cell r="G20">
            <v>37402182</v>
          </cell>
          <cell r="H20">
            <v>45015414</v>
          </cell>
        </row>
        <row r="21">
          <cell r="B21">
            <v>111010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111015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111020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111500</v>
          </cell>
          <cell r="C24">
            <v>133442268639.14999</v>
          </cell>
          <cell r="D24">
            <v>137751610699.92999</v>
          </cell>
          <cell r="E24">
            <v>67612182363.300003</v>
          </cell>
          <cell r="F24">
            <v>133442269</v>
          </cell>
          <cell r="G24">
            <v>137751611</v>
          </cell>
          <cell r="H24">
            <v>67612182</v>
          </cell>
        </row>
        <row r="25">
          <cell r="B25">
            <v>111505</v>
          </cell>
          <cell r="C25">
            <v>125715982684.55</v>
          </cell>
          <cell r="D25">
            <v>130407823922.73</v>
          </cell>
          <cell r="E25">
            <v>45882193056</v>
          </cell>
          <cell r="F25">
            <v>125715983</v>
          </cell>
          <cell r="G25">
            <v>130407824</v>
          </cell>
          <cell r="H25">
            <v>45882193</v>
          </cell>
        </row>
        <row r="26">
          <cell r="B26">
            <v>111510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111515</v>
          </cell>
          <cell r="C27">
            <v>7726285954.6000004</v>
          </cell>
          <cell r="D27">
            <v>7343786777.1999998</v>
          </cell>
          <cell r="E27">
            <v>21729989307.299999</v>
          </cell>
          <cell r="F27">
            <v>7726286</v>
          </cell>
          <cell r="G27">
            <v>7343787</v>
          </cell>
          <cell r="H27">
            <v>21729989</v>
          </cell>
        </row>
        <row r="28">
          <cell r="B28">
            <v>111520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111525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111595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112000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112500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113000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113005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113010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113200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113500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120000</v>
          </cell>
          <cell r="C38">
            <v>240424551117.56</v>
          </cell>
          <cell r="D38">
            <v>21417337675.279999</v>
          </cell>
          <cell r="E38">
            <v>93005733929.850006</v>
          </cell>
          <cell r="F38">
            <v>240424551</v>
          </cell>
          <cell r="G38">
            <v>21417338</v>
          </cell>
          <cell r="H38">
            <v>93005734</v>
          </cell>
        </row>
        <row r="39">
          <cell r="B39">
            <v>120500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120505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120510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120515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120520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121000</v>
          </cell>
          <cell r="C44">
            <v>240424551117.56</v>
          </cell>
          <cell r="D44">
            <v>21417337675.279999</v>
          </cell>
          <cell r="E44">
            <v>93005733929.850006</v>
          </cell>
          <cell r="F44">
            <v>240424551</v>
          </cell>
          <cell r="G44">
            <v>21417338</v>
          </cell>
          <cell r="H44">
            <v>93005734</v>
          </cell>
        </row>
        <row r="45">
          <cell r="B45">
            <v>121005</v>
          </cell>
          <cell r="C45">
            <v>151154137654.17001</v>
          </cell>
          <cell r="D45">
            <v>16414826564.16</v>
          </cell>
          <cell r="E45">
            <v>57993558849.510002</v>
          </cell>
          <cell r="F45">
            <v>151154138</v>
          </cell>
          <cell r="G45">
            <v>16414827</v>
          </cell>
          <cell r="H45">
            <v>57993559</v>
          </cell>
        </row>
        <row r="46">
          <cell r="B46">
            <v>121010</v>
          </cell>
          <cell r="C46">
            <v>8003644444.2200003</v>
          </cell>
          <cell r="D46">
            <v>5002511111.1199999</v>
          </cell>
          <cell r="E46">
            <v>35012175080.339996</v>
          </cell>
          <cell r="F46">
            <v>8003644</v>
          </cell>
          <cell r="G46">
            <v>5002511</v>
          </cell>
          <cell r="H46">
            <v>35012175</v>
          </cell>
        </row>
        <row r="47">
          <cell r="B47">
            <v>121015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>
            <v>121020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121025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121030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121035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121095</v>
          </cell>
          <cell r="C52">
            <v>81266769019.169998</v>
          </cell>
          <cell r="D52">
            <v>0</v>
          </cell>
          <cell r="E52">
            <v>0</v>
          </cell>
          <cell r="F52">
            <v>81266769</v>
          </cell>
          <cell r="G52">
            <v>0</v>
          </cell>
          <cell r="H52">
            <v>0</v>
          </cell>
        </row>
        <row r="53">
          <cell r="B53">
            <v>121500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121505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121510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121515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121520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121525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122000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122005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122010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122015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122020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122505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122510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122515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122520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122525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123005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123010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>
            <v>123020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>
            <v>123025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>
            <v>123095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128500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>
            <v>130000</v>
          </cell>
          <cell r="C77">
            <v>1442013656314.01</v>
          </cell>
          <cell r="D77">
            <v>1159058711580.4099</v>
          </cell>
          <cell r="E77">
            <v>1260013658574.6201</v>
          </cell>
          <cell r="F77">
            <v>1442013656</v>
          </cell>
          <cell r="G77">
            <v>1159058712</v>
          </cell>
          <cell r="H77">
            <v>1260013659</v>
          </cell>
        </row>
        <row r="78">
          <cell r="B78">
            <v>130100</v>
          </cell>
          <cell r="C78">
            <v>625007995454.43994</v>
          </cell>
          <cell r="D78">
            <v>780406967247.19995</v>
          </cell>
          <cell r="E78">
            <v>830793757642.69995</v>
          </cell>
          <cell r="F78">
            <v>625007995</v>
          </cell>
          <cell r="G78">
            <v>780406967</v>
          </cell>
          <cell r="H78">
            <v>830793758</v>
          </cell>
        </row>
        <row r="79">
          <cell r="B79">
            <v>130105</v>
          </cell>
          <cell r="C79">
            <v>594418287653.93994</v>
          </cell>
          <cell r="D79">
            <v>749351012147.19995</v>
          </cell>
          <cell r="E79">
            <v>756017737642.69995</v>
          </cell>
          <cell r="F79">
            <v>594418288</v>
          </cell>
          <cell r="G79">
            <v>749351012</v>
          </cell>
          <cell r="H79">
            <v>756017738</v>
          </cell>
        </row>
        <row r="80">
          <cell r="B80">
            <v>130110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130115</v>
          </cell>
          <cell r="C81">
            <v>30589707800.5</v>
          </cell>
          <cell r="D81">
            <v>31055955100</v>
          </cell>
          <cell r="E81">
            <v>74776020000</v>
          </cell>
          <cell r="F81">
            <v>30589708</v>
          </cell>
          <cell r="G81">
            <v>31055955</v>
          </cell>
          <cell r="H81">
            <v>74776020</v>
          </cell>
        </row>
        <row r="82">
          <cell r="B82">
            <v>130120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130200</v>
          </cell>
          <cell r="C83">
            <v>23545387069.900002</v>
          </cell>
          <cell r="D83">
            <v>24201371536.330002</v>
          </cell>
          <cell r="E83">
            <v>22702197046.509998</v>
          </cell>
          <cell r="F83">
            <v>23545387</v>
          </cell>
          <cell r="G83">
            <v>24201372</v>
          </cell>
          <cell r="H83">
            <v>22702197</v>
          </cell>
        </row>
        <row r="84">
          <cell r="B84">
            <v>130205</v>
          </cell>
          <cell r="C84">
            <v>23545387069.900002</v>
          </cell>
          <cell r="D84">
            <v>24201371536.330002</v>
          </cell>
          <cell r="E84">
            <v>22702197046.509998</v>
          </cell>
          <cell r="F84">
            <v>23545387</v>
          </cell>
          <cell r="G84">
            <v>24201372</v>
          </cell>
          <cell r="H84">
            <v>22702197</v>
          </cell>
        </row>
        <row r="85">
          <cell r="B85">
            <v>130210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130300</v>
          </cell>
          <cell r="C86">
            <v>11727916932.58</v>
          </cell>
          <cell r="D86">
            <v>10588751203.25</v>
          </cell>
          <cell r="E86">
            <v>6414414060.04</v>
          </cell>
          <cell r="F86">
            <v>11727917</v>
          </cell>
          <cell r="G86">
            <v>10588751</v>
          </cell>
          <cell r="H86">
            <v>6414414</v>
          </cell>
        </row>
        <row r="87">
          <cell r="B87">
            <v>130305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B88">
            <v>130310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>
            <v>130315</v>
          </cell>
          <cell r="C89">
            <v>11727916932.58</v>
          </cell>
          <cell r="D89">
            <v>10588751203.25</v>
          </cell>
          <cell r="E89">
            <v>6414414060.04</v>
          </cell>
          <cell r="F89">
            <v>11727917</v>
          </cell>
          <cell r="G89">
            <v>10588751</v>
          </cell>
          <cell r="H89">
            <v>6414414</v>
          </cell>
        </row>
        <row r="90">
          <cell r="B90">
            <v>130320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>
            <v>130400</v>
          </cell>
          <cell r="C91">
            <v>139573133709.04001</v>
          </cell>
          <cell r="D91">
            <v>155357563364.69</v>
          </cell>
          <cell r="E91">
            <v>123669747216.37</v>
          </cell>
          <cell r="F91">
            <v>139573134</v>
          </cell>
          <cell r="G91">
            <v>155357563</v>
          </cell>
          <cell r="H91">
            <v>123669747</v>
          </cell>
        </row>
        <row r="92">
          <cell r="B92">
            <v>130405</v>
          </cell>
          <cell r="C92">
            <v>90373567827.169998</v>
          </cell>
          <cell r="D92">
            <v>100703610739.00999</v>
          </cell>
          <cell r="E92">
            <v>75667016418.119995</v>
          </cell>
          <cell r="F92">
            <v>90373568</v>
          </cell>
          <cell r="G92">
            <v>100703611</v>
          </cell>
          <cell r="H92">
            <v>75667016</v>
          </cell>
        </row>
        <row r="93">
          <cell r="B93">
            <v>130410</v>
          </cell>
          <cell r="C93">
            <v>49199565881.870003</v>
          </cell>
          <cell r="D93">
            <v>54653952625.68</v>
          </cell>
          <cell r="E93">
            <v>48002730798.25</v>
          </cell>
          <cell r="F93">
            <v>49199566</v>
          </cell>
          <cell r="G93">
            <v>54653953</v>
          </cell>
          <cell r="H93">
            <v>48002731</v>
          </cell>
        </row>
        <row r="94">
          <cell r="B94">
            <v>130500</v>
          </cell>
          <cell r="C94">
            <v>0</v>
          </cell>
          <cell r="D94">
            <v>0</v>
          </cell>
          <cell r="E94">
            <v>73862610000</v>
          </cell>
          <cell r="F94">
            <v>0</v>
          </cell>
          <cell r="G94">
            <v>0</v>
          </cell>
          <cell r="H94">
            <v>73862610</v>
          </cell>
        </row>
        <row r="95">
          <cell r="B95">
            <v>130505</v>
          </cell>
          <cell r="C95">
            <v>0</v>
          </cell>
          <cell r="D95">
            <v>0</v>
          </cell>
          <cell r="E95">
            <v>73862610000</v>
          </cell>
          <cell r="F95">
            <v>0</v>
          </cell>
          <cell r="G95">
            <v>0</v>
          </cell>
          <cell r="H95">
            <v>73862610</v>
          </cell>
        </row>
        <row r="96">
          <cell r="B96">
            <v>130510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130515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130520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130600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130605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130610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130700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130705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130710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130715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130720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130800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130805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130810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130900</v>
          </cell>
          <cell r="C110">
            <v>0</v>
          </cell>
          <cell r="D110">
            <v>66338197500</v>
          </cell>
          <cell r="E110">
            <v>61414465000</v>
          </cell>
          <cell r="F110">
            <v>0</v>
          </cell>
          <cell r="G110">
            <v>66338198</v>
          </cell>
          <cell r="H110">
            <v>61414465</v>
          </cell>
        </row>
        <row r="111">
          <cell r="B111">
            <v>130905</v>
          </cell>
          <cell r="C111">
            <v>0</v>
          </cell>
          <cell r="D111">
            <v>66338197500</v>
          </cell>
          <cell r="E111">
            <v>61414465000</v>
          </cell>
          <cell r="F111">
            <v>0</v>
          </cell>
          <cell r="G111">
            <v>66338198</v>
          </cell>
          <cell r="H111">
            <v>61414465</v>
          </cell>
        </row>
        <row r="112">
          <cell r="B112">
            <v>130910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130915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130920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131005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131010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131100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131105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131110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131115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131120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131200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131205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131210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131300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131305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131310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131400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>
            <v>131405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>
            <v>131410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131415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B133">
            <v>131420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B134">
            <v>131500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131505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B136">
            <v>131510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B137">
            <v>131600</v>
          </cell>
          <cell r="C137">
            <v>116169130097.75</v>
          </cell>
          <cell r="D137">
            <v>101072172948.16</v>
          </cell>
          <cell r="E137">
            <v>113422925560.66</v>
          </cell>
          <cell r="F137">
            <v>116169130</v>
          </cell>
          <cell r="G137">
            <v>101072173</v>
          </cell>
          <cell r="H137">
            <v>113422926</v>
          </cell>
        </row>
        <row r="138">
          <cell r="B138">
            <v>131605</v>
          </cell>
          <cell r="C138">
            <v>116169130097.75</v>
          </cell>
          <cell r="D138">
            <v>101072172948.16</v>
          </cell>
          <cell r="E138">
            <v>113422925560.66</v>
          </cell>
          <cell r="F138">
            <v>116169130</v>
          </cell>
          <cell r="G138">
            <v>101072173</v>
          </cell>
          <cell r="H138">
            <v>113422926</v>
          </cell>
        </row>
        <row r="139">
          <cell r="B139">
            <v>131610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131700</v>
          </cell>
          <cell r="C140">
            <v>304728291552.91998</v>
          </cell>
          <cell r="D140">
            <v>0</v>
          </cell>
          <cell r="E140">
            <v>0</v>
          </cell>
          <cell r="F140">
            <v>304728292</v>
          </cell>
          <cell r="G140">
            <v>0</v>
          </cell>
          <cell r="H140">
            <v>0</v>
          </cell>
        </row>
        <row r="141">
          <cell r="B141">
            <v>131705</v>
          </cell>
          <cell r="C141">
            <v>304728291552.91998</v>
          </cell>
          <cell r="D141">
            <v>0</v>
          </cell>
          <cell r="E141">
            <v>0</v>
          </cell>
          <cell r="F141">
            <v>304728292</v>
          </cell>
          <cell r="G141">
            <v>0</v>
          </cell>
          <cell r="H141">
            <v>0</v>
          </cell>
        </row>
        <row r="142">
          <cell r="B142">
            <v>131710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131715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131720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131800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131900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132000</v>
          </cell>
          <cell r="C147">
            <v>0</v>
          </cell>
          <cell r="D147">
            <v>337757043.07999998</v>
          </cell>
          <cell r="E147">
            <v>562622009.63999999</v>
          </cell>
          <cell r="F147">
            <v>0</v>
          </cell>
          <cell r="G147">
            <v>337757</v>
          </cell>
          <cell r="H147">
            <v>562622</v>
          </cell>
        </row>
        <row r="148">
          <cell r="B148">
            <v>132005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B149">
            <v>132010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132015</v>
          </cell>
          <cell r="C150">
            <v>0</v>
          </cell>
          <cell r="D150">
            <v>337757043.07999998</v>
          </cell>
          <cell r="E150">
            <v>562622009.63999999</v>
          </cell>
          <cell r="F150">
            <v>0</v>
          </cell>
          <cell r="G150">
            <v>337757</v>
          </cell>
          <cell r="H150">
            <v>562622</v>
          </cell>
        </row>
        <row r="151">
          <cell r="B151">
            <v>132020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132100</v>
          </cell>
          <cell r="C152">
            <v>12210500000</v>
          </cell>
          <cell r="D152">
            <v>0</v>
          </cell>
          <cell r="E152">
            <v>0</v>
          </cell>
          <cell r="F152">
            <v>12210500</v>
          </cell>
          <cell r="G152">
            <v>0</v>
          </cell>
          <cell r="H152">
            <v>0</v>
          </cell>
        </row>
        <row r="153">
          <cell r="B153">
            <v>132105</v>
          </cell>
          <cell r="C153">
            <v>12210500000</v>
          </cell>
          <cell r="D153">
            <v>0</v>
          </cell>
          <cell r="E153">
            <v>0</v>
          </cell>
          <cell r="F153">
            <v>12210500</v>
          </cell>
          <cell r="G153">
            <v>0</v>
          </cell>
          <cell r="H153">
            <v>0</v>
          </cell>
        </row>
        <row r="154">
          <cell r="B154">
            <v>132110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132115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132120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132200</v>
          </cell>
          <cell r="C157">
            <v>87097949317</v>
          </cell>
          <cell r="D157">
            <v>0</v>
          </cell>
          <cell r="E157">
            <v>0</v>
          </cell>
          <cell r="F157">
            <v>87097949</v>
          </cell>
          <cell r="G157">
            <v>0</v>
          </cell>
          <cell r="H157">
            <v>0</v>
          </cell>
        </row>
        <row r="158">
          <cell r="B158">
            <v>132205</v>
          </cell>
          <cell r="C158">
            <v>87097949317</v>
          </cell>
          <cell r="D158">
            <v>0</v>
          </cell>
          <cell r="E158">
            <v>0</v>
          </cell>
          <cell r="F158">
            <v>87097949</v>
          </cell>
          <cell r="G158">
            <v>0</v>
          </cell>
          <cell r="H158">
            <v>0</v>
          </cell>
        </row>
        <row r="159">
          <cell r="B159">
            <v>132210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132215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132220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132300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132305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132310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132500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132505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132510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135000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135005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135010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135015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135020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135100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135105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135110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135115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135120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135125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135130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B180">
            <v>135135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B181">
            <v>135140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135145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135195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135200</v>
          </cell>
          <cell r="C184">
            <v>122187073350.7</v>
          </cell>
          <cell r="D184">
            <v>20755930737.700001</v>
          </cell>
          <cell r="E184">
            <v>27170920038.700001</v>
          </cell>
          <cell r="F184">
            <v>122187073</v>
          </cell>
          <cell r="G184">
            <v>20755931</v>
          </cell>
          <cell r="H184">
            <v>27170920</v>
          </cell>
        </row>
        <row r="185">
          <cell r="B185">
            <v>135205</v>
          </cell>
          <cell r="C185">
            <v>122187073350.7</v>
          </cell>
          <cell r="D185">
            <v>20755930737.700001</v>
          </cell>
          <cell r="E185">
            <v>27170920038.700001</v>
          </cell>
          <cell r="F185">
            <v>122187073</v>
          </cell>
          <cell r="G185">
            <v>20755931</v>
          </cell>
          <cell r="H185">
            <v>27170920</v>
          </cell>
        </row>
        <row r="186">
          <cell r="B186">
            <v>135210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135215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135220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135295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135300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135305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135310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135315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135320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135395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135400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135405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135410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135495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135500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135505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135510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135515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135520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135525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135530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135535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135540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135545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135550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135600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135605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135610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135615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135620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135695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135700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135705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135710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135715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135720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135795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135800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135805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135810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135895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135900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135905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135910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135915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135920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135925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135930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135935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135940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135945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135950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136000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138000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138005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138010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138100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138105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138110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138115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138120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138195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138200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138205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138210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138215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138220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138225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138230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138235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138240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138245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B258">
            <v>138250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B259">
            <v>139000</v>
          </cell>
          <cell r="C259">
            <v>233721170.31999999</v>
          </cell>
          <cell r="D259">
            <v>0</v>
          </cell>
          <cell r="E259">
            <v>0</v>
          </cell>
          <cell r="F259">
            <v>233721</v>
          </cell>
          <cell r="G259">
            <v>0</v>
          </cell>
          <cell r="H259">
            <v>0</v>
          </cell>
        </row>
        <row r="260">
          <cell r="B260">
            <v>139005</v>
          </cell>
          <cell r="C260">
            <v>233721170.31999999</v>
          </cell>
          <cell r="D260">
            <v>0</v>
          </cell>
          <cell r="E260">
            <v>0</v>
          </cell>
          <cell r="F260">
            <v>233721</v>
          </cell>
          <cell r="G260">
            <v>0</v>
          </cell>
          <cell r="H260">
            <v>0</v>
          </cell>
        </row>
        <row r="261">
          <cell r="B261">
            <v>139010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139500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140000</v>
          </cell>
          <cell r="C263">
            <v>6958793173481.7695</v>
          </cell>
          <cell r="D263">
            <v>5981594051453.5</v>
          </cell>
          <cell r="E263">
            <v>5970378796140.5098</v>
          </cell>
          <cell r="F263">
            <v>6958793173</v>
          </cell>
          <cell r="G263">
            <v>5981594051</v>
          </cell>
          <cell r="H263">
            <v>5970378796</v>
          </cell>
        </row>
        <row r="264">
          <cell r="B264">
            <v>140200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140205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B266">
            <v>140210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B267">
            <v>140215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140220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69">
          <cell r="B269">
            <v>140225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140400</v>
          </cell>
          <cell r="C270">
            <v>4245150894.4699998</v>
          </cell>
          <cell r="D270">
            <v>3966597546.2399998</v>
          </cell>
          <cell r="E270">
            <v>3705392016.8400002</v>
          </cell>
          <cell r="F270">
            <v>4245151</v>
          </cell>
          <cell r="G270">
            <v>3966598</v>
          </cell>
          <cell r="H270">
            <v>3705392</v>
          </cell>
        </row>
        <row r="271">
          <cell r="B271">
            <v>140405</v>
          </cell>
          <cell r="C271">
            <v>4011712070.6599998</v>
          </cell>
          <cell r="D271">
            <v>3701040382.5799999</v>
          </cell>
          <cell r="E271">
            <v>3705392016.8400002</v>
          </cell>
          <cell r="F271">
            <v>4011712</v>
          </cell>
          <cell r="G271">
            <v>3701040</v>
          </cell>
          <cell r="H271">
            <v>3705392</v>
          </cell>
        </row>
        <row r="272">
          <cell r="B272">
            <v>140410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140415</v>
          </cell>
          <cell r="C273">
            <v>99391194.200000003</v>
          </cell>
          <cell r="D273">
            <v>265557163.66</v>
          </cell>
          <cell r="E273">
            <v>0</v>
          </cell>
          <cell r="F273">
            <v>99391</v>
          </cell>
          <cell r="G273">
            <v>265557</v>
          </cell>
          <cell r="H273">
            <v>0</v>
          </cell>
        </row>
        <row r="274">
          <cell r="B274">
            <v>140420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140425</v>
          </cell>
          <cell r="C275">
            <v>134047629.61</v>
          </cell>
          <cell r="D275">
            <v>0</v>
          </cell>
          <cell r="E275">
            <v>0</v>
          </cell>
          <cell r="F275">
            <v>134048</v>
          </cell>
          <cell r="G275">
            <v>0</v>
          </cell>
          <cell r="H275">
            <v>0</v>
          </cell>
        </row>
        <row r="276">
          <cell r="B276">
            <v>140430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140435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140440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140445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140450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140500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140505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B283">
            <v>140510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B284">
            <v>140600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B285">
            <v>140605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6">
          <cell r="B286">
            <v>140610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B287">
            <v>140800</v>
          </cell>
          <cell r="C287">
            <v>221419449.03999999</v>
          </cell>
          <cell r="D287">
            <v>233753664.55000001</v>
          </cell>
          <cell r="E287">
            <v>392613934.23000002</v>
          </cell>
          <cell r="F287">
            <v>221419</v>
          </cell>
          <cell r="G287">
            <v>233754</v>
          </cell>
          <cell r="H287">
            <v>392614</v>
          </cell>
        </row>
        <row r="288">
          <cell r="B288">
            <v>140805</v>
          </cell>
          <cell r="C288">
            <v>179117404.49000001</v>
          </cell>
          <cell r="D288">
            <v>159856538.94</v>
          </cell>
          <cell r="E288">
            <v>392613934.23000002</v>
          </cell>
          <cell r="F288">
            <v>179117</v>
          </cell>
          <cell r="G288">
            <v>159857</v>
          </cell>
          <cell r="H288">
            <v>392614</v>
          </cell>
        </row>
        <row r="289">
          <cell r="B289">
            <v>140810</v>
          </cell>
          <cell r="C289">
            <v>0</v>
          </cell>
          <cell r="D289">
            <v>57331537.119999997</v>
          </cell>
          <cell r="E289">
            <v>0</v>
          </cell>
          <cell r="F289">
            <v>0</v>
          </cell>
          <cell r="G289">
            <v>57332</v>
          </cell>
          <cell r="H289">
            <v>0</v>
          </cell>
        </row>
        <row r="290">
          <cell r="B290">
            <v>140815</v>
          </cell>
          <cell r="C290">
            <v>953696.43</v>
          </cell>
          <cell r="D290">
            <v>16565588.49</v>
          </cell>
          <cell r="E290">
            <v>0</v>
          </cell>
          <cell r="F290">
            <v>954</v>
          </cell>
          <cell r="G290">
            <v>16566</v>
          </cell>
          <cell r="H290">
            <v>0</v>
          </cell>
        </row>
        <row r="291">
          <cell r="B291">
            <v>140820</v>
          </cell>
          <cell r="C291">
            <v>41348348.119999997</v>
          </cell>
          <cell r="D291">
            <v>0</v>
          </cell>
          <cell r="E291">
            <v>0</v>
          </cell>
          <cell r="F291">
            <v>41348</v>
          </cell>
          <cell r="G291">
            <v>0</v>
          </cell>
          <cell r="H291">
            <v>0</v>
          </cell>
        </row>
        <row r="292">
          <cell r="B292">
            <v>140825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B293">
            <v>141000</v>
          </cell>
          <cell r="C293">
            <v>7006034978646.2695</v>
          </cell>
          <cell r="D293">
            <v>6025101942470.6504</v>
          </cell>
          <cell r="E293">
            <v>6000569331957.4297</v>
          </cell>
          <cell r="F293">
            <v>7006034979</v>
          </cell>
          <cell r="G293">
            <v>6025101942</v>
          </cell>
          <cell r="H293">
            <v>6000569332</v>
          </cell>
        </row>
        <row r="294">
          <cell r="B294">
            <v>141005</v>
          </cell>
          <cell r="C294">
            <v>6890855894548.79</v>
          </cell>
          <cell r="D294">
            <v>5889610682068.4004</v>
          </cell>
          <cell r="E294">
            <v>5887934035177.6299</v>
          </cell>
          <cell r="F294">
            <v>6890855895</v>
          </cell>
          <cell r="G294">
            <v>5889610682</v>
          </cell>
          <cell r="H294">
            <v>5887934035</v>
          </cell>
        </row>
        <row r="295">
          <cell r="B295">
            <v>141010</v>
          </cell>
          <cell r="C295">
            <v>23658482970.099998</v>
          </cell>
          <cell r="D295">
            <v>47004067031.82</v>
          </cell>
          <cell r="E295">
            <v>29089745467.970001</v>
          </cell>
          <cell r="F295">
            <v>23658483</v>
          </cell>
          <cell r="G295">
            <v>47004067</v>
          </cell>
          <cell r="H295">
            <v>29089745</v>
          </cell>
        </row>
        <row r="296">
          <cell r="B296">
            <v>141015</v>
          </cell>
          <cell r="C296">
            <v>10188320372.950001</v>
          </cell>
          <cell r="D296">
            <v>12477105402.98</v>
          </cell>
          <cell r="E296">
            <v>9808373940.8999996</v>
          </cell>
          <cell r="F296">
            <v>10188320</v>
          </cell>
          <cell r="G296">
            <v>12477105</v>
          </cell>
          <cell r="H296">
            <v>9808374</v>
          </cell>
        </row>
        <row r="297">
          <cell r="B297">
            <v>141020</v>
          </cell>
          <cell r="C297">
            <v>43787094559.169998</v>
          </cell>
          <cell r="D297">
            <v>45436317368.849998</v>
          </cell>
          <cell r="E297">
            <v>59550228862.93</v>
          </cell>
          <cell r="F297">
            <v>43787095</v>
          </cell>
          <cell r="G297">
            <v>45436317</v>
          </cell>
          <cell r="H297">
            <v>59550229</v>
          </cell>
        </row>
        <row r="298">
          <cell r="B298">
            <v>141025</v>
          </cell>
          <cell r="C298">
            <v>37545186195.260002</v>
          </cell>
          <cell r="D298">
            <v>30573770598.599998</v>
          </cell>
          <cell r="E298">
            <v>14186948508</v>
          </cell>
          <cell r="F298">
            <v>37545186</v>
          </cell>
          <cell r="G298">
            <v>30573771</v>
          </cell>
          <cell r="H298">
            <v>14186949</v>
          </cell>
        </row>
        <row r="299">
          <cell r="B299">
            <v>141200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141205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141210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B302">
            <v>141215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B303">
            <v>141220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141225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141300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141400</v>
          </cell>
          <cell r="C306">
            <v>13440723455.110001</v>
          </cell>
          <cell r="D306">
            <v>12566517979.059999</v>
          </cell>
          <cell r="E306">
            <v>12785568358.620001</v>
          </cell>
          <cell r="F306">
            <v>13440723</v>
          </cell>
          <cell r="G306">
            <v>12566518</v>
          </cell>
          <cell r="H306">
            <v>12785568</v>
          </cell>
        </row>
        <row r="307">
          <cell r="B307">
            <v>141405</v>
          </cell>
          <cell r="C307">
            <v>11965399903.469999</v>
          </cell>
          <cell r="D307">
            <v>11356935781.99</v>
          </cell>
          <cell r="E307">
            <v>11677248744.889999</v>
          </cell>
          <cell r="F307">
            <v>11965400</v>
          </cell>
          <cell r="G307">
            <v>11356936</v>
          </cell>
          <cell r="H307">
            <v>11677249</v>
          </cell>
        </row>
        <row r="308">
          <cell r="B308">
            <v>141410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141415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141420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141425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141430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B313">
            <v>141435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141440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141445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141450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141460</v>
          </cell>
          <cell r="C317">
            <v>1475323551.6400001</v>
          </cell>
          <cell r="D317">
            <v>1209582197.0699999</v>
          </cell>
          <cell r="E317">
            <v>1108319613.73</v>
          </cell>
          <cell r="F317">
            <v>1475324</v>
          </cell>
          <cell r="G317">
            <v>1209582</v>
          </cell>
          <cell r="H317">
            <v>1108320</v>
          </cell>
        </row>
        <row r="318">
          <cell r="B318">
            <v>141465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141470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141475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141480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141600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141605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141610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141615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141620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142000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142005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142010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>
            <v>142015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B331">
            <v>142400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B332">
            <v>142405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B333">
            <v>142495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>
            <v>148700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148705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148710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148800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148805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148810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148815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148820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148825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148830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B344">
            <v>148835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148840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148845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148850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148860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</row>
        <row r="349">
          <cell r="B349">
            <v>148865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B350">
            <v>148870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148875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B352">
            <v>148880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148900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B354">
            <v>148905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148910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148915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148920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148925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148930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</row>
        <row r="360">
          <cell r="B360">
            <v>148935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B361">
            <v>148940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B362">
            <v>148945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148950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>
            <v>149100</v>
          </cell>
          <cell r="C364">
            <v>30209183.370000001</v>
          </cell>
          <cell r="D364">
            <v>0</v>
          </cell>
          <cell r="E364">
            <v>0</v>
          </cell>
          <cell r="F364">
            <v>30209</v>
          </cell>
          <cell r="G364">
            <v>0</v>
          </cell>
          <cell r="H364">
            <v>0</v>
          </cell>
        </row>
        <row r="365">
          <cell r="B365">
            <v>149105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149110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149115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149120</v>
          </cell>
          <cell r="C368">
            <v>30209183.370000001</v>
          </cell>
          <cell r="D368">
            <v>0</v>
          </cell>
          <cell r="E368">
            <v>0</v>
          </cell>
          <cell r="F368">
            <v>30209</v>
          </cell>
          <cell r="G368">
            <v>0</v>
          </cell>
          <cell r="H368">
            <v>0</v>
          </cell>
        </row>
        <row r="369">
          <cell r="B369">
            <v>149125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149300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149305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149310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</row>
        <row r="373">
          <cell r="B373">
            <v>149315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</row>
        <row r="374">
          <cell r="B374">
            <v>149320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B375">
            <v>149325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</row>
        <row r="376">
          <cell r="B376">
            <v>149400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</row>
        <row r="377">
          <cell r="B377">
            <v>149500</v>
          </cell>
          <cell r="C377">
            <v>65118889779.75</v>
          </cell>
          <cell r="D377">
            <v>60274760207</v>
          </cell>
          <cell r="E377">
            <v>47074110126.610001</v>
          </cell>
          <cell r="F377">
            <v>65118890</v>
          </cell>
          <cell r="G377">
            <v>60274760</v>
          </cell>
          <cell r="H377">
            <v>47074110</v>
          </cell>
        </row>
        <row r="378">
          <cell r="B378">
            <v>149505</v>
          </cell>
          <cell r="C378">
            <v>23464537819.849998</v>
          </cell>
          <cell r="D378">
            <v>684209552.61000001</v>
          </cell>
          <cell r="E378">
            <v>0</v>
          </cell>
          <cell r="F378">
            <v>23464538</v>
          </cell>
          <cell r="G378">
            <v>684210</v>
          </cell>
          <cell r="H378">
            <v>0</v>
          </cell>
        </row>
        <row r="379">
          <cell r="B379">
            <v>149510</v>
          </cell>
          <cell r="C379">
            <v>1860337229.3</v>
          </cell>
          <cell r="D379">
            <v>0</v>
          </cell>
          <cell r="E379">
            <v>403278218</v>
          </cell>
          <cell r="F379">
            <v>1860337</v>
          </cell>
          <cell r="G379">
            <v>0</v>
          </cell>
          <cell r="H379">
            <v>403278</v>
          </cell>
        </row>
        <row r="380">
          <cell r="B380">
            <v>149515</v>
          </cell>
          <cell r="C380">
            <v>2310078281.8800001</v>
          </cell>
          <cell r="D380">
            <v>2010403309</v>
          </cell>
          <cell r="E380">
            <v>1908030711.8800001</v>
          </cell>
          <cell r="F380">
            <v>2310078</v>
          </cell>
          <cell r="G380">
            <v>2010403</v>
          </cell>
          <cell r="H380">
            <v>1908031</v>
          </cell>
        </row>
        <row r="381">
          <cell r="B381">
            <v>149520</v>
          </cell>
          <cell r="C381">
            <v>20897657828.279999</v>
          </cell>
          <cell r="D381">
            <v>29688977812.790001</v>
          </cell>
          <cell r="E381">
            <v>33203082189.73</v>
          </cell>
          <cell r="F381">
            <v>20897658</v>
          </cell>
          <cell r="G381">
            <v>29688978</v>
          </cell>
          <cell r="H381">
            <v>33203082</v>
          </cell>
        </row>
        <row r="382">
          <cell r="B382">
            <v>149525</v>
          </cell>
          <cell r="C382">
            <v>16586278620.440001</v>
          </cell>
          <cell r="D382">
            <v>27891169532.599998</v>
          </cell>
          <cell r="E382">
            <v>11559719007</v>
          </cell>
          <cell r="F382">
            <v>16586279</v>
          </cell>
          <cell r="G382">
            <v>27891170</v>
          </cell>
          <cell r="H382">
            <v>11559719</v>
          </cell>
        </row>
        <row r="383">
          <cell r="B383">
            <v>149600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149605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</row>
        <row r="385">
          <cell r="B385">
            <v>149610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B386">
            <v>149700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149705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149710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B389">
            <v>149800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149805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149810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149815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149820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149900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149905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149910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149995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150000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150500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151000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151500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152000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152005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152010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152015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152020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152025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152030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152035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152500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153000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153500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154000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154500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155000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155500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156000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156500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157000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157500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158000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158500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158700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158705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158710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158715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158720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158800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158805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158810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158815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158820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158825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158830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158840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158850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158900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158905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158907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158910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158915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158920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158925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158930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158940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158950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159000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159003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</row>
        <row r="449">
          <cell r="B449">
            <v>159012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159040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159500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159700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160000</v>
          </cell>
          <cell r="C453">
            <v>157545180368.85999</v>
          </cell>
          <cell r="D453">
            <v>69299867300.600006</v>
          </cell>
          <cell r="E453">
            <v>107009636929.94</v>
          </cell>
          <cell r="F453">
            <v>157545180</v>
          </cell>
          <cell r="G453">
            <v>69299867</v>
          </cell>
          <cell r="H453">
            <v>107009637</v>
          </cell>
        </row>
        <row r="454">
          <cell r="B454">
            <v>160100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160105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</row>
        <row r="456">
          <cell r="B456">
            <v>160115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</row>
        <row r="457">
          <cell r="B457">
            <v>160195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</row>
        <row r="458">
          <cell r="B458">
            <v>160200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B459">
            <v>160400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160500</v>
          </cell>
          <cell r="C460">
            <v>68373461525.25</v>
          </cell>
          <cell r="D460">
            <v>47460651582.059998</v>
          </cell>
          <cell r="E460">
            <v>52419768060.57</v>
          </cell>
          <cell r="F460">
            <v>68373462</v>
          </cell>
          <cell r="G460">
            <v>47460652</v>
          </cell>
          <cell r="H460">
            <v>52419768</v>
          </cell>
        </row>
        <row r="461">
          <cell r="B461">
            <v>160510</v>
          </cell>
          <cell r="C461">
            <v>1997378.41</v>
          </cell>
          <cell r="D461">
            <v>8184757.5199999996</v>
          </cell>
          <cell r="E461">
            <v>86889335.400000006</v>
          </cell>
          <cell r="F461">
            <v>1997</v>
          </cell>
          <cell r="G461">
            <v>8185</v>
          </cell>
          <cell r="H461">
            <v>86889</v>
          </cell>
        </row>
        <row r="462">
          <cell r="B462">
            <v>160512</v>
          </cell>
          <cell r="C462">
            <v>17480.189999999999</v>
          </cell>
          <cell r="D462">
            <v>1203307.44</v>
          </cell>
          <cell r="E462">
            <v>0</v>
          </cell>
          <cell r="F462">
            <v>17</v>
          </cell>
          <cell r="G462">
            <v>1203</v>
          </cell>
          <cell r="H462">
            <v>0</v>
          </cell>
        </row>
        <row r="463">
          <cell r="B463">
            <v>160514</v>
          </cell>
          <cell r="C463">
            <v>244774.22</v>
          </cell>
          <cell r="D463">
            <v>0</v>
          </cell>
          <cell r="E463">
            <v>0</v>
          </cell>
          <cell r="F463">
            <v>245</v>
          </cell>
          <cell r="G463">
            <v>0</v>
          </cell>
          <cell r="H463">
            <v>0</v>
          </cell>
        </row>
        <row r="464">
          <cell r="B464">
            <v>160516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B465">
            <v>160518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160520</v>
          </cell>
          <cell r="C466">
            <v>137832.04999999999</v>
          </cell>
          <cell r="D466">
            <v>245453.7</v>
          </cell>
          <cell r="E466">
            <v>11008020.439999999</v>
          </cell>
          <cell r="F466">
            <v>138</v>
          </cell>
          <cell r="G466">
            <v>245</v>
          </cell>
          <cell r="H466">
            <v>11008</v>
          </cell>
        </row>
        <row r="467">
          <cell r="B467">
            <v>160522</v>
          </cell>
          <cell r="C467">
            <v>0</v>
          </cell>
          <cell r="D467">
            <v>88157.87</v>
          </cell>
          <cell r="E467">
            <v>0</v>
          </cell>
          <cell r="F467">
            <v>0</v>
          </cell>
          <cell r="G467">
            <v>88</v>
          </cell>
          <cell r="H467">
            <v>0</v>
          </cell>
        </row>
        <row r="468">
          <cell r="B468">
            <v>160524</v>
          </cell>
          <cell r="C468">
            <v>68934.559999999998</v>
          </cell>
          <cell r="D468">
            <v>30003.32</v>
          </cell>
          <cell r="E468">
            <v>0</v>
          </cell>
          <cell r="F468">
            <v>69</v>
          </cell>
          <cell r="G468">
            <v>30</v>
          </cell>
          <cell r="H468">
            <v>0</v>
          </cell>
        </row>
        <row r="469">
          <cell r="B469">
            <v>160526</v>
          </cell>
          <cell r="C469">
            <v>1621929.18</v>
          </cell>
          <cell r="D469">
            <v>0</v>
          </cell>
          <cell r="E469">
            <v>0</v>
          </cell>
          <cell r="F469">
            <v>1622</v>
          </cell>
          <cell r="G469">
            <v>0</v>
          </cell>
          <cell r="H469">
            <v>0</v>
          </cell>
        </row>
        <row r="470">
          <cell r="B470">
            <v>160528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160530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</row>
        <row r="472">
          <cell r="B472">
            <v>160532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</row>
        <row r="473">
          <cell r="B473">
            <v>160534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</row>
        <row r="474">
          <cell r="B474">
            <v>160536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</row>
        <row r="475">
          <cell r="B475">
            <v>160538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</row>
        <row r="476">
          <cell r="B476">
            <v>160540</v>
          </cell>
          <cell r="C476">
            <v>41344079288.260002</v>
          </cell>
          <cell r="D476">
            <v>37435826389.949997</v>
          </cell>
          <cell r="E476">
            <v>42396824585.860001</v>
          </cell>
          <cell r="F476">
            <v>41344079</v>
          </cell>
          <cell r="G476">
            <v>37435826</v>
          </cell>
          <cell r="H476">
            <v>42396825</v>
          </cell>
        </row>
        <row r="477">
          <cell r="B477">
            <v>160542</v>
          </cell>
          <cell r="C477">
            <v>288440979.5</v>
          </cell>
          <cell r="D477">
            <v>462046603.69999999</v>
          </cell>
          <cell r="E477">
            <v>526880501.42000002</v>
          </cell>
          <cell r="F477">
            <v>288441</v>
          </cell>
          <cell r="G477">
            <v>462047</v>
          </cell>
          <cell r="H477">
            <v>526881</v>
          </cell>
        </row>
        <row r="478">
          <cell r="B478">
            <v>160544</v>
          </cell>
          <cell r="C478">
            <v>913521068.57000005</v>
          </cell>
          <cell r="D478">
            <v>848413831.52999997</v>
          </cell>
          <cell r="E478">
            <v>754329279.75999999</v>
          </cell>
          <cell r="F478">
            <v>913521</v>
          </cell>
          <cell r="G478">
            <v>848414</v>
          </cell>
          <cell r="H478">
            <v>754329</v>
          </cell>
        </row>
        <row r="479">
          <cell r="B479">
            <v>160546</v>
          </cell>
          <cell r="C479">
            <v>2360525616.25</v>
          </cell>
          <cell r="D479">
            <v>3811269972.77</v>
          </cell>
          <cell r="E479">
            <v>6978154426.3599997</v>
          </cell>
          <cell r="F479">
            <v>2360526</v>
          </cell>
          <cell r="G479">
            <v>3811270</v>
          </cell>
          <cell r="H479">
            <v>6978154</v>
          </cell>
        </row>
        <row r="480">
          <cell r="B480">
            <v>160548</v>
          </cell>
          <cell r="C480">
            <v>23265118311.09</v>
          </cell>
          <cell r="D480">
            <v>4559143485.3999996</v>
          </cell>
          <cell r="E480">
            <v>1358023105.79</v>
          </cell>
          <cell r="F480">
            <v>23265118</v>
          </cell>
          <cell r="G480">
            <v>4559143</v>
          </cell>
          <cell r="H480">
            <v>1358023</v>
          </cell>
        </row>
        <row r="481">
          <cell r="B481">
            <v>160550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160555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</row>
        <row r="483">
          <cell r="B483">
            <v>160560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160595</v>
          </cell>
          <cell r="C484">
            <v>197687932.97</v>
          </cell>
          <cell r="D484">
            <v>334199618.86000001</v>
          </cell>
          <cell r="E484">
            <v>307658805.54000002</v>
          </cell>
          <cell r="F484">
            <v>197688</v>
          </cell>
          <cell r="G484">
            <v>334200</v>
          </cell>
          <cell r="H484">
            <v>307659</v>
          </cell>
        </row>
        <row r="485">
          <cell r="B485">
            <v>160600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160700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160800</v>
          </cell>
          <cell r="C487">
            <v>11469144418.219999</v>
          </cell>
          <cell r="D487">
            <v>10110934056.450001</v>
          </cell>
          <cell r="E487">
            <v>5862161514.1499996</v>
          </cell>
          <cell r="F487">
            <v>11469144</v>
          </cell>
          <cell r="G487">
            <v>10110934</v>
          </cell>
          <cell r="H487">
            <v>5862162</v>
          </cell>
        </row>
        <row r="488">
          <cell r="B488">
            <v>160810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160812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160814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160816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160818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160820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160822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160824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160826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160828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160830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</row>
        <row r="499">
          <cell r="B499">
            <v>160832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</row>
        <row r="500">
          <cell r="B500">
            <v>160834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</row>
        <row r="501">
          <cell r="B501">
            <v>160836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</row>
        <row r="502">
          <cell r="B502">
            <v>160838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</row>
        <row r="503">
          <cell r="B503">
            <v>160840</v>
          </cell>
          <cell r="C503">
            <v>3231070312.3400002</v>
          </cell>
          <cell r="D503">
            <v>3140447473.1700001</v>
          </cell>
          <cell r="E503">
            <v>3412281547.1599998</v>
          </cell>
          <cell r="F503">
            <v>3231070</v>
          </cell>
          <cell r="G503">
            <v>3140447</v>
          </cell>
          <cell r="H503">
            <v>3412282</v>
          </cell>
        </row>
        <row r="504">
          <cell r="B504">
            <v>160842</v>
          </cell>
          <cell r="C504">
            <v>389805011.01999998</v>
          </cell>
          <cell r="D504">
            <v>1276847885.74</v>
          </cell>
          <cell r="E504">
            <v>746716921.38</v>
          </cell>
          <cell r="F504">
            <v>389805</v>
          </cell>
          <cell r="G504">
            <v>1276848</v>
          </cell>
          <cell r="H504">
            <v>746717</v>
          </cell>
        </row>
        <row r="505">
          <cell r="B505">
            <v>160844</v>
          </cell>
          <cell r="C505">
            <v>210767310.28999999</v>
          </cell>
          <cell r="D505">
            <v>231824883.59</v>
          </cell>
          <cell r="E505">
            <v>87681574.159999996</v>
          </cell>
          <cell r="F505">
            <v>210767</v>
          </cell>
          <cell r="G505">
            <v>231825</v>
          </cell>
          <cell r="H505">
            <v>87682</v>
          </cell>
        </row>
        <row r="506">
          <cell r="B506">
            <v>160846</v>
          </cell>
          <cell r="C506">
            <v>4236228404.1799998</v>
          </cell>
          <cell r="D506">
            <v>3377968431.9499998</v>
          </cell>
          <cell r="E506">
            <v>1342404438.54</v>
          </cell>
          <cell r="F506">
            <v>4236228</v>
          </cell>
          <cell r="G506">
            <v>3377968</v>
          </cell>
          <cell r="H506">
            <v>1342404</v>
          </cell>
        </row>
        <row r="507">
          <cell r="B507">
            <v>160848</v>
          </cell>
          <cell r="C507">
            <v>3401273380.3899999</v>
          </cell>
          <cell r="D507">
            <v>2083845382</v>
          </cell>
          <cell r="E507">
            <v>273077032.91000003</v>
          </cell>
          <cell r="F507">
            <v>3401273</v>
          </cell>
          <cell r="G507">
            <v>2083845</v>
          </cell>
          <cell r="H507">
            <v>273077</v>
          </cell>
        </row>
        <row r="508">
          <cell r="B508">
            <v>160900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</row>
        <row r="509">
          <cell r="B509">
            <v>160905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160910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</row>
        <row r="511">
          <cell r="B511">
            <v>161000</v>
          </cell>
          <cell r="C511">
            <v>1349033055.76</v>
          </cell>
          <cell r="D511">
            <v>1238047808.3399999</v>
          </cell>
          <cell r="E511">
            <v>1307875884.8599999</v>
          </cell>
          <cell r="F511">
            <v>1349033</v>
          </cell>
          <cell r="G511">
            <v>1238048</v>
          </cell>
          <cell r="H511">
            <v>1307876</v>
          </cell>
        </row>
        <row r="512">
          <cell r="B512">
            <v>161005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161010</v>
          </cell>
          <cell r="C513">
            <v>223498993.19999999</v>
          </cell>
          <cell r="D513">
            <v>26002851.91</v>
          </cell>
          <cell r="E513">
            <v>1210346.31</v>
          </cell>
          <cell r="F513">
            <v>223499</v>
          </cell>
          <cell r="G513">
            <v>26003</v>
          </cell>
          <cell r="H513">
            <v>1210</v>
          </cell>
        </row>
        <row r="514">
          <cell r="B514">
            <v>161015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161020</v>
          </cell>
          <cell r="C515">
            <v>2946417.27</v>
          </cell>
          <cell r="D515">
            <v>0</v>
          </cell>
          <cell r="E515">
            <v>6119486.3700000001</v>
          </cell>
          <cell r="F515">
            <v>2946</v>
          </cell>
          <cell r="G515">
            <v>0</v>
          </cell>
          <cell r="H515">
            <v>6119</v>
          </cell>
        </row>
        <row r="516">
          <cell r="B516">
            <v>161025</v>
          </cell>
          <cell r="C516">
            <v>0</v>
          </cell>
          <cell r="D516">
            <v>0</v>
          </cell>
          <cell r="E516">
            <v>1200075.8</v>
          </cell>
          <cell r="F516">
            <v>0</v>
          </cell>
          <cell r="G516">
            <v>0</v>
          </cell>
          <cell r="H516">
            <v>1200</v>
          </cell>
        </row>
        <row r="517">
          <cell r="B517">
            <v>161030</v>
          </cell>
          <cell r="C517">
            <v>1122587645.29</v>
          </cell>
          <cell r="D517">
            <v>1212044956.4300001</v>
          </cell>
          <cell r="E517">
            <v>1299345976.3800001</v>
          </cell>
          <cell r="F517">
            <v>1122588</v>
          </cell>
          <cell r="G517">
            <v>1212045</v>
          </cell>
          <cell r="H517">
            <v>1299346</v>
          </cell>
        </row>
        <row r="518">
          <cell r="B518">
            <v>161035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161040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161042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161044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161046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161048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161050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161052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161054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161056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161058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161060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161065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161070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161072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161095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161100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161105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161115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161120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161125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161130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161135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161140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161145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161150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161195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161200</v>
          </cell>
          <cell r="C546">
            <v>30094333</v>
          </cell>
          <cell r="D546">
            <v>48099505</v>
          </cell>
          <cell r="E546">
            <v>0</v>
          </cell>
          <cell r="F546">
            <v>30094</v>
          </cell>
          <cell r="G546">
            <v>48100</v>
          </cell>
          <cell r="H546">
            <v>0</v>
          </cell>
        </row>
        <row r="547">
          <cell r="B547">
            <v>161205</v>
          </cell>
          <cell r="C547">
            <v>30094333</v>
          </cell>
          <cell r="D547">
            <v>48099505</v>
          </cell>
          <cell r="E547">
            <v>0</v>
          </cell>
          <cell r="F547">
            <v>30094</v>
          </cell>
          <cell r="G547">
            <v>48100</v>
          </cell>
          <cell r="H547">
            <v>0</v>
          </cell>
        </row>
        <row r="548">
          <cell r="B548">
            <v>161210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161300</v>
          </cell>
          <cell r="C549">
            <v>3906750</v>
          </cell>
          <cell r="D549">
            <v>5325562</v>
          </cell>
          <cell r="E549">
            <v>2176598</v>
          </cell>
          <cell r="F549">
            <v>3907</v>
          </cell>
          <cell r="G549">
            <v>5326</v>
          </cell>
          <cell r="H549">
            <v>2177</v>
          </cell>
        </row>
        <row r="550">
          <cell r="B550">
            <v>161305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161310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161315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161320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161325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161330</v>
          </cell>
          <cell r="C555">
            <v>3906750</v>
          </cell>
          <cell r="D555">
            <v>5325562</v>
          </cell>
          <cell r="E555">
            <v>2176598</v>
          </cell>
          <cell r="F555">
            <v>3907</v>
          </cell>
          <cell r="G555">
            <v>5326</v>
          </cell>
          <cell r="H555">
            <v>2177</v>
          </cell>
        </row>
        <row r="556">
          <cell r="B556">
            <v>161335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161340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161345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161350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161355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161360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161365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161370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161375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</row>
        <row r="565">
          <cell r="B565">
            <v>161400</v>
          </cell>
          <cell r="C565">
            <v>0</v>
          </cell>
          <cell r="D565">
            <v>132332</v>
          </cell>
          <cell r="E565">
            <v>0</v>
          </cell>
          <cell r="F565">
            <v>0</v>
          </cell>
          <cell r="G565">
            <v>132</v>
          </cell>
          <cell r="H565">
            <v>0</v>
          </cell>
        </row>
        <row r="566">
          <cell r="B566">
            <v>161405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161410</v>
          </cell>
          <cell r="C567">
            <v>0</v>
          </cell>
          <cell r="D567">
            <v>132332</v>
          </cell>
          <cell r="E567">
            <v>0</v>
          </cell>
          <cell r="F567">
            <v>0</v>
          </cell>
          <cell r="G567">
            <v>132</v>
          </cell>
          <cell r="H567">
            <v>0</v>
          </cell>
        </row>
        <row r="568">
          <cell r="B568">
            <v>161415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161600</v>
          </cell>
          <cell r="C569">
            <v>1360958515</v>
          </cell>
          <cell r="D569">
            <v>282758337.60000002</v>
          </cell>
          <cell r="E569">
            <v>2235402337.1900001</v>
          </cell>
          <cell r="F569">
            <v>1360959</v>
          </cell>
          <cell r="G569">
            <v>282758</v>
          </cell>
          <cell r="H569">
            <v>2235402</v>
          </cell>
        </row>
        <row r="570">
          <cell r="B570">
            <v>161605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161610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</row>
        <row r="572">
          <cell r="B572">
            <v>161615</v>
          </cell>
          <cell r="C572">
            <v>1353000915</v>
          </cell>
          <cell r="D572">
            <v>274800737.60000002</v>
          </cell>
          <cell r="E572">
            <v>2227444737.1900001</v>
          </cell>
          <cell r="F572">
            <v>1353001</v>
          </cell>
          <cell r="G572">
            <v>274801</v>
          </cell>
          <cell r="H572">
            <v>2227445</v>
          </cell>
        </row>
        <row r="573">
          <cell r="B573">
            <v>161620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161625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161630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161695</v>
          </cell>
          <cell r="C576">
            <v>7957600</v>
          </cell>
          <cell r="D576">
            <v>7957600</v>
          </cell>
          <cell r="E576">
            <v>7957600</v>
          </cell>
          <cell r="F576">
            <v>7958</v>
          </cell>
          <cell r="G576">
            <v>7958</v>
          </cell>
          <cell r="H576">
            <v>7958</v>
          </cell>
        </row>
        <row r="577">
          <cell r="B577">
            <v>161700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161705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161710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161715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161795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161800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161805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161895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161900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161905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161910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161995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162000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162005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162010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162095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162100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162105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162110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162115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162195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162200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162205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162210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162215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162220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162225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162230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162235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162500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162505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162510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162600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162605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162610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162615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162695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</row>
        <row r="614">
          <cell r="B614">
            <v>162700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162705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162710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162715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162800</v>
          </cell>
          <cell r="C618">
            <v>47531126500</v>
          </cell>
          <cell r="D618">
            <v>507280000</v>
          </cell>
          <cell r="E618">
            <v>1125266250</v>
          </cell>
          <cell r="F618">
            <v>47531127</v>
          </cell>
          <cell r="G618">
            <v>507280</v>
          </cell>
          <cell r="H618">
            <v>1125266</v>
          </cell>
        </row>
        <row r="619">
          <cell r="B619">
            <v>162805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162810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162815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162820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</row>
        <row r="623">
          <cell r="B623">
            <v>162825</v>
          </cell>
          <cell r="C623">
            <v>47531126500</v>
          </cell>
          <cell r="D623">
            <v>507280000</v>
          </cell>
          <cell r="E623">
            <v>1125266250</v>
          </cell>
          <cell r="F623">
            <v>47531127</v>
          </cell>
          <cell r="G623">
            <v>507280</v>
          </cell>
          <cell r="H623">
            <v>1125266</v>
          </cell>
        </row>
        <row r="624">
          <cell r="B624">
            <v>162830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162895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162900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163000</v>
          </cell>
          <cell r="C627">
            <v>5159442501.9099998</v>
          </cell>
          <cell r="D627">
            <v>2680317441.8099999</v>
          </cell>
          <cell r="E627">
            <v>26338818770.98</v>
          </cell>
          <cell r="F627">
            <v>5159443</v>
          </cell>
          <cell r="G627">
            <v>2680317</v>
          </cell>
          <cell r="H627">
            <v>26338819</v>
          </cell>
        </row>
        <row r="628">
          <cell r="B628">
            <v>163005</v>
          </cell>
          <cell r="C628">
            <v>386543000</v>
          </cell>
          <cell r="D628">
            <v>346471000</v>
          </cell>
          <cell r="E628">
            <v>420784000</v>
          </cell>
          <cell r="F628">
            <v>386543</v>
          </cell>
          <cell r="G628">
            <v>346471</v>
          </cell>
          <cell r="H628">
            <v>420784</v>
          </cell>
        </row>
        <row r="629">
          <cell r="B629">
            <v>163010</v>
          </cell>
          <cell r="C629">
            <v>11260020</v>
          </cell>
          <cell r="D629">
            <v>0</v>
          </cell>
          <cell r="E629">
            <v>0</v>
          </cell>
          <cell r="F629">
            <v>11260</v>
          </cell>
          <cell r="G629">
            <v>0</v>
          </cell>
          <cell r="H629">
            <v>0</v>
          </cell>
        </row>
        <row r="630">
          <cell r="B630">
            <v>163015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163020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163025</v>
          </cell>
          <cell r="C632">
            <v>4565129390.9099998</v>
          </cell>
          <cell r="D632">
            <v>2256333445.8099999</v>
          </cell>
          <cell r="E632">
            <v>25687814090.98</v>
          </cell>
          <cell r="F632">
            <v>4565129</v>
          </cell>
          <cell r="G632">
            <v>2256333</v>
          </cell>
          <cell r="H632">
            <v>25687814</v>
          </cell>
        </row>
        <row r="633">
          <cell r="B633">
            <v>163030</v>
          </cell>
          <cell r="C633">
            <v>196510091</v>
          </cell>
          <cell r="D633">
            <v>77512996</v>
          </cell>
          <cell r="E633">
            <v>230220680</v>
          </cell>
          <cell r="F633">
            <v>196510</v>
          </cell>
          <cell r="G633">
            <v>77513</v>
          </cell>
          <cell r="H633">
            <v>230221</v>
          </cell>
        </row>
        <row r="634">
          <cell r="B634">
            <v>163035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</row>
        <row r="635">
          <cell r="B635">
            <v>163040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163045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163095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163200</v>
          </cell>
          <cell r="C638">
            <v>4844251548.3100004</v>
          </cell>
          <cell r="D638">
            <v>4494167821.3100004</v>
          </cell>
          <cell r="E638">
            <v>7495290710.5</v>
          </cell>
          <cell r="F638">
            <v>4844252</v>
          </cell>
          <cell r="G638">
            <v>4494168</v>
          </cell>
          <cell r="H638">
            <v>7495291</v>
          </cell>
        </row>
        <row r="639">
          <cell r="B639">
            <v>163400</v>
          </cell>
          <cell r="C639">
            <v>600354628.64999998</v>
          </cell>
          <cell r="D639">
            <v>650339214.15999997</v>
          </cell>
          <cell r="E639">
            <v>582940876.17999995</v>
          </cell>
          <cell r="F639">
            <v>600355</v>
          </cell>
          <cell r="G639">
            <v>650339</v>
          </cell>
          <cell r="H639">
            <v>582941</v>
          </cell>
        </row>
        <row r="640">
          <cell r="B640">
            <v>163405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163410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</row>
        <row r="642">
          <cell r="B642">
            <v>163415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</row>
        <row r="643">
          <cell r="B643">
            <v>163420</v>
          </cell>
          <cell r="C643">
            <v>1674600</v>
          </cell>
          <cell r="D643">
            <v>11725452.02</v>
          </cell>
          <cell r="E643">
            <v>316281</v>
          </cell>
          <cell r="F643">
            <v>1675</v>
          </cell>
          <cell r="G643">
            <v>11725</v>
          </cell>
          <cell r="H643">
            <v>316</v>
          </cell>
        </row>
        <row r="644">
          <cell r="B644">
            <v>163425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163430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</row>
        <row r="646">
          <cell r="B646">
            <v>163495</v>
          </cell>
          <cell r="C646">
            <v>598680028.64999998</v>
          </cell>
          <cell r="D646">
            <v>638613762.13999999</v>
          </cell>
          <cell r="E646">
            <v>582624595.17999995</v>
          </cell>
          <cell r="F646">
            <v>598680</v>
          </cell>
          <cell r="G646">
            <v>638614</v>
          </cell>
          <cell r="H646">
            <v>582625</v>
          </cell>
        </row>
        <row r="647">
          <cell r="B647">
            <v>163500</v>
          </cell>
          <cell r="C647">
            <v>0</v>
          </cell>
          <cell r="D647">
            <v>299329210.19999999</v>
          </cell>
          <cell r="E647">
            <v>0</v>
          </cell>
          <cell r="F647">
            <v>0</v>
          </cell>
          <cell r="G647">
            <v>299329</v>
          </cell>
          <cell r="H647">
            <v>0</v>
          </cell>
        </row>
        <row r="648">
          <cell r="B648">
            <v>163525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</row>
        <row r="649">
          <cell r="B649">
            <v>163530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</row>
        <row r="650">
          <cell r="B650">
            <v>163595</v>
          </cell>
          <cell r="C650">
            <v>0</v>
          </cell>
          <cell r="D650">
            <v>299329210.19999999</v>
          </cell>
          <cell r="E650">
            <v>0</v>
          </cell>
          <cell r="F650">
            <v>0</v>
          </cell>
          <cell r="G650">
            <v>299329</v>
          </cell>
          <cell r="H650">
            <v>0</v>
          </cell>
        </row>
        <row r="651">
          <cell r="B651">
            <v>163600</v>
          </cell>
          <cell r="C651">
            <v>1405385.61</v>
          </cell>
          <cell r="D651">
            <v>1811058.96</v>
          </cell>
          <cell r="E651">
            <v>2455520</v>
          </cell>
          <cell r="F651">
            <v>1405</v>
          </cell>
          <cell r="G651">
            <v>1811</v>
          </cell>
          <cell r="H651">
            <v>2456</v>
          </cell>
        </row>
        <row r="652">
          <cell r="B652">
            <v>163605</v>
          </cell>
          <cell r="C652">
            <v>668712</v>
          </cell>
          <cell r="D652">
            <v>810947</v>
          </cell>
          <cell r="E652">
            <v>2455520</v>
          </cell>
          <cell r="F652">
            <v>669</v>
          </cell>
          <cell r="G652">
            <v>811</v>
          </cell>
          <cell r="H652">
            <v>2456</v>
          </cell>
        </row>
        <row r="653">
          <cell r="B653">
            <v>163610</v>
          </cell>
          <cell r="C653">
            <v>1996</v>
          </cell>
          <cell r="D653">
            <v>1000111.96</v>
          </cell>
          <cell r="E653">
            <v>0</v>
          </cell>
          <cell r="F653">
            <v>2</v>
          </cell>
          <cell r="G653">
            <v>1000</v>
          </cell>
          <cell r="H653">
            <v>0</v>
          </cell>
        </row>
        <row r="654">
          <cell r="B654">
            <v>163615</v>
          </cell>
          <cell r="C654">
            <v>734677.61</v>
          </cell>
          <cell r="D654">
            <v>0</v>
          </cell>
          <cell r="E654">
            <v>0</v>
          </cell>
          <cell r="F654">
            <v>735</v>
          </cell>
          <cell r="G654">
            <v>0</v>
          </cell>
          <cell r="H654">
            <v>0</v>
          </cell>
        </row>
        <row r="655">
          <cell r="B655">
            <v>163620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163625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</row>
        <row r="657">
          <cell r="B657">
            <v>163700</v>
          </cell>
          <cell r="C657">
            <v>1061488</v>
          </cell>
          <cell r="D657">
            <v>2131243</v>
          </cell>
          <cell r="E657">
            <v>400829</v>
          </cell>
          <cell r="F657">
            <v>1061</v>
          </cell>
          <cell r="G657">
            <v>2131</v>
          </cell>
          <cell r="H657">
            <v>401</v>
          </cell>
        </row>
        <row r="658">
          <cell r="B658">
            <v>163705</v>
          </cell>
          <cell r="C658">
            <v>113792</v>
          </cell>
          <cell r="D658">
            <v>142407</v>
          </cell>
          <cell r="E658">
            <v>400829</v>
          </cell>
          <cell r="F658">
            <v>114</v>
          </cell>
          <cell r="G658">
            <v>142</v>
          </cell>
          <cell r="H658">
            <v>401</v>
          </cell>
        </row>
        <row r="659">
          <cell r="B659">
            <v>163710</v>
          </cell>
          <cell r="C659">
            <v>0</v>
          </cell>
          <cell r="D659">
            <v>1988836</v>
          </cell>
          <cell r="E659">
            <v>0</v>
          </cell>
          <cell r="F659">
            <v>0</v>
          </cell>
          <cell r="G659">
            <v>1989</v>
          </cell>
          <cell r="H659">
            <v>0</v>
          </cell>
        </row>
        <row r="660">
          <cell r="B660">
            <v>163715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163720</v>
          </cell>
          <cell r="C661">
            <v>947696</v>
          </cell>
          <cell r="D661">
            <v>0</v>
          </cell>
          <cell r="E661">
            <v>0</v>
          </cell>
          <cell r="F661">
            <v>948</v>
          </cell>
          <cell r="G661">
            <v>0</v>
          </cell>
          <cell r="H661">
            <v>0</v>
          </cell>
        </row>
        <row r="662">
          <cell r="B662">
            <v>163725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163800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163805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</row>
        <row r="665">
          <cell r="B665">
            <v>163810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</row>
        <row r="666">
          <cell r="B666">
            <v>163815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</row>
        <row r="667">
          <cell r="B667">
            <v>163820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163825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</row>
        <row r="669">
          <cell r="B669">
            <v>163900</v>
          </cell>
          <cell r="C669">
            <v>5845498454.9799995</v>
          </cell>
          <cell r="D669">
            <v>3391183068.8800001</v>
          </cell>
          <cell r="E669">
            <v>3051495187.0799999</v>
          </cell>
          <cell r="F669">
            <v>5845498</v>
          </cell>
          <cell r="G669">
            <v>3391183</v>
          </cell>
          <cell r="H669">
            <v>3051495</v>
          </cell>
        </row>
        <row r="670">
          <cell r="B670">
            <v>163905</v>
          </cell>
          <cell r="C670">
            <v>168254049.19999999</v>
          </cell>
          <cell r="D670">
            <v>133075701.23999999</v>
          </cell>
          <cell r="E670">
            <v>707098110.58000004</v>
          </cell>
          <cell r="F670">
            <v>168254</v>
          </cell>
          <cell r="G670">
            <v>133076</v>
          </cell>
          <cell r="H670">
            <v>707098</v>
          </cell>
        </row>
        <row r="671">
          <cell r="B671">
            <v>163910</v>
          </cell>
          <cell r="C671">
            <v>1319133161.4200001</v>
          </cell>
          <cell r="D671">
            <v>1391266720.1099999</v>
          </cell>
          <cell r="E671">
            <v>722172301.02999997</v>
          </cell>
          <cell r="F671">
            <v>1319133</v>
          </cell>
          <cell r="G671">
            <v>1391267</v>
          </cell>
          <cell r="H671">
            <v>722172</v>
          </cell>
        </row>
        <row r="672">
          <cell r="B672">
            <v>163915</v>
          </cell>
          <cell r="C672">
            <v>496041387.26999998</v>
          </cell>
          <cell r="D672">
            <v>180212610.06</v>
          </cell>
          <cell r="E672">
            <v>139893600.88</v>
          </cell>
          <cell r="F672">
            <v>496041</v>
          </cell>
          <cell r="G672">
            <v>180213</v>
          </cell>
          <cell r="H672">
            <v>139894</v>
          </cell>
        </row>
        <row r="673">
          <cell r="B673">
            <v>163920</v>
          </cell>
          <cell r="C673">
            <v>3205550096.75</v>
          </cell>
          <cell r="D673">
            <v>1125754183.1900001</v>
          </cell>
          <cell r="E673">
            <v>1289286781.5899999</v>
          </cell>
          <cell r="F673">
            <v>3205550</v>
          </cell>
          <cell r="G673">
            <v>1125754</v>
          </cell>
          <cell r="H673">
            <v>1289287</v>
          </cell>
        </row>
        <row r="674">
          <cell r="B674">
            <v>163925</v>
          </cell>
          <cell r="C674">
            <v>656519760.34000003</v>
          </cell>
          <cell r="D674">
            <v>560873854.27999997</v>
          </cell>
          <cell r="E674">
            <v>193044393</v>
          </cell>
          <cell r="F674">
            <v>656520</v>
          </cell>
          <cell r="G674">
            <v>560874</v>
          </cell>
          <cell r="H674">
            <v>193044</v>
          </cell>
        </row>
        <row r="675">
          <cell r="B675">
            <v>164100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164200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164300</v>
          </cell>
          <cell r="C677">
            <v>5902787009.6899996</v>
          </cell>
          <cell r="D677">
            <v>5040593121.1800003</v>
          </cell>
          <cell r="E677">
            <v>4870110062.8500004</v>
          </cell>
          <cell r="F677">
            <v>5902787</v>
          </cell>
          <cell r="G677">
            <v>5040593</v>
          </cell>
          <cell r="H677">
            <v>4870110</v>
          </cell>
        </row>
        <row r="678">
          <cell r="B678">
            <v>164400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164500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164700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164800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164900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165200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165205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165210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165300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165305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165310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165315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165320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165325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165400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165405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165410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165800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165805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165810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165815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165895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166100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166500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166505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166510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166515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166520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166525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166600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167000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167005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167010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167100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167105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167195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167200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167300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167400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167500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167600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167700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167800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167900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167905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168000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168005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168010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168015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168020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168025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168095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168100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168105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168200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168300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168305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168310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168315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168320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168325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168330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168400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168405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168410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168415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168420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168500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168505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168510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168515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168520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168595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168600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168605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168610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168615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168695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</row>
        <row r="756">
          <cell r="B756">
            <v>168700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168705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168795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168900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169000</v>
          </cell>
          <cell r="C760">
            <v>21081606639.16</v>
          </cell>
          <cell r="D760">
            <v>6335755885.7799997</v>
          </cell>
          <cell r="E760">
            <v>7247309961.2399998</v>
          </cell>
          <cell r="F760">
            <v>21081607</v>
          </cell>
          <cell r="G760">
            <v>6335756</v>
          </cell>
          <cell r="H760">
            <v>7247310</v>
          </cell>
        </row>
        <row r="761">
          <cell r="B761">
            <v>169005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169010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169015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</row>
        <row r="764">
          <cell r="B764">
            <v>169020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169025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169030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169035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169095</v>
          </cell>
          <cell r="C768">
            <v>21081606639.16</v>
          </cell>
          <cell r="D768">
            <v>6335755885.7799997</v>
          </cell>
          <cell r="E768">
            <v>7247309961.2399998</v>
          </cell>
          <cell r="F768">
            <v>21081607</v>
          </cell>
          <cell r="G768">
            <v>6335756</v>
          </cell>
          <cell r="H768">
            <v>7247310</v>
          </cell>
        </row>
        <row r="769">
          <cell r="B769">
            <v>169200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169205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169210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169215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169220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169225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169230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169235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169240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169245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169250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169255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169260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169265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169270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169275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169276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169278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</row>
        <row r="787">
          <cell r="B787">
            <v>169280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169282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169284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169300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169400</v>
          </cell>
          <cell r="C791">
            <v>15041733828.82</v>
          </cell>
          <cell r="D791">
            <v>12441780752.690001</v>
          </cell>
          <cell r="E791">
            <v>4368079837.2200003</v>
          </cell>
          <cell r="F791">
            <v>15041734</v>
          </cell>
          <cell r="G791">
            <v>12441781</v>
          </cell>
          <cell r="H791">
            <v>4368080</v>
          </cell>
        </row>
        <row r="792">
          <cell r="B792">
            <v>169410</v>
          </cell>
          <cell r="C792">
            <v>142497656.78999999</v>
          </cell>
          <cell r="D792">
            <v>57177181.439999998</v>
          </cell>
          <cell r="E792">
            <v>72453187</v>
          </cell>
          <cell r="F792">
            <v>142498</v>
          </cell>
          <cell r="G792">
            <v>57177</v>
          </cell>
          <cell r="H792">
            <v>72453</v>
          </cell>
        </row>
        <row r="793">
          <cell r="B793">
            <v>169415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</row>
        <row r="794">
          <cell r="B794">
            <v>169430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</row>
        <row r="795">
          <cell r="B795">
            <v>169440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</row>
        <row r="796">
          <cell r="B796">
            <v>169450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</row>
        <row r="797">
          <cell r="B797">
            <v>169452</v>
          </cell>
          <cell r="C797">
            <v>228164895.87</v>
          </cell>
          <cell r="D797">
            <v>7989070.4100000001</v>
          </cell>
          <cell r="E797">
            <v>0</v>
          </cell>
          <cell r="F797">
            <v>228165</v>
          </cell>
          <cell r="G797">
            <v>7989</v>
          </cell>
          <cell r="H797">
            <v>0</v>
          </cell>
        </row>
        <row r="798">
          <cell r="B798">
            <v>169453</v>
          </cell>
          <cell r="C798">
            <v>60500939.289999999</v>
          </cell>
          <cell r="D798">
            <v>0</v>
          </cell>
          <cell r="E798">
            <v>276619</v>
          </cell>
          <cell r="F798">
            <v>60501</v>
          </cell>
          <cell r="G798">
            <v>0</v>
          </cell>
          <cell r="H798">
            <v>277</v>
          </cell>
        </row>
        <row r="799">
          <cell r="B799">
            <v>169454</v>
          </cell>
          <cell r="C799">
            <v>167086424.55000001</v>
          </cell>
          <cell r="D799">
            <v>92462741.180000007</v>
          </cell>
          <cell r="E799">
            <v>99273710.579999998</v>
          </cell>
          <cell r="F799">
            <v>167086</v>
          </cell>
          <cell r="G799">
            <v>92463</v>
          </cell>
          <cell r="H799">
            <v>99274</v>
          </cell>
        </row>
        <row r="800">
          <cell r="B800">
            <v>169456</v>
          </cell>
          <cell r="C800">
            <v>908880542.29999995</v>
          </cell>
          <cell r="D800">
            <v>3016871122.0900002</v>
          </cell>
          <cell r="E800">
            <v>1660354250.71</v>
          </cell>
          <cell r="F800">
            <v>908881</v>
          </cell>
          <cell r="G800">
            <v>3016871</v>
          </cell>
          <cell r="H800">
            <v>1660354</v>
          </cell>
        </row>
        <row r="801">
          <cell r="B801">
            <v>169457</v>
          </cell>
          <cell r="C801">
            <v>10070188074.4</v>
          </cell>
          <cell r="D801">
            <v>4370418523.3900003</v>
          </cell>
          <cell r="E801">
            <v>1100410890.6300001</v>
          </cell>
          <cell r="F801">
            <v>10070188</v>
          </cell>
          <cell r="G801">
            <v>4370419</v>
          </cell>
          <cell r="H801">
            <v>1100411</v>
          </cell>
        </row>
        <row r="802">
          <cell r="B802">
            <v>169462</v>
          </cell>
          <cell r="C802">
            <v>35413.300000000003</v>
          </cell>
          <cell r="D802">
            <v>0</v>
          </cell>
          <cell r="E802">
            <v>0</v>
          </cell>
          <cell r="F802">
            <v>35</v>
          </cell>
          <cell r="G802">
            <v>0</v>
          </cell>
          <cell r="H802">
            <v>0</v>
          </cell>
        </row>
        <row r="803">
          <cell r="B803">
            <v>169463</v>
          </cell>
          <cell r="C803">
            <v>5605469.6699999999</v>
          </cell>
          <cell r="D803">
            <v>0</v>
          </cell>
          <cell r="E803">
            <v>6676511</v>
          </cell>
          <cell r="F803">
            <v>5605</v>
          </cell>
          <cell r="G803">
            <v>0</v>
          </cell>
          <cell r="H803">
            <v>6677</v>
          </cell>
        </row>
        <row r="804">
          <cell r="B804">
            <v>169464</v>
          </cell>
          <cell r="C804">
            <v>15025012.029999999</v>
          </cell>
          <cell r="D804">
            <v>29793380.379999999</v>
          </cell>
          <cell r="E804">
            <v>10717687.16</v>
          </cell>
          <cell r="F804">
            <v>15025</v>
          </cell>
          <cell r="G804">
            <v>29793</v>
          </cell>
          <cell r="H804">
            <v>10718</v>
          </cell>
        </row>
        <row r="805">
          <cell r="B805">
            <v>169466</v>
          </cell>
          <cell r="C805">
            <v>1060392724.79</v>
          </cell>
          <cell r="D805">
            <v>444818000.62</v>
          </cell>
          <cell r="E805">
            <v>873199001.69000006</v>
          </cell>
          <cell r="F805">
            <v>1060393</v>
          </cell>
          <cell r="G805">
            <v>444818</v>
          </cell>
          <cell r="H805">
            <v>873199</v>
          </cell>
        </row>
        <row r="806">
          <cell r="B806">
            <v>169467</v>
          </cell>
          <cell r="C806">
            <v>217219568.74000001</v>
          </cell>
          <cell r="D806">
            <v>462659890.79000002</v>
          </cell>
          <cell r="E806">
            <v>193044393</v>
          </cell>
          <cell r="F806">
            <v>217220</v>
          </cell>
          <cell r="G806">
            <v>462660</v>
          </cell>
          <cell r="H806">
            <v>193044</v>
          </cell>
        </row>
        <row r="807">
          <cell r="B807">
            <v>169469</v>
          </cell>
          <cell r="C807">
            <v>0</v>
          </cell>
          <cell r="D807">
            <v>0</v>
          </cell>
          <cell r="E807">
            <v>11655.68</v>
          </cell>
          <cell r="F807">
            <v>0</v>
          </cell>
          <cell r="G807">
            <v>0</v>
          </cell>
          <cell r="H807">
            <v>12</v>
          </cell>
        </row>
        <row r="808">
          <cell r="B808">
            <v>169470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169471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169472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169473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169476</v>
          </cell>
          <cell r="C812">
            <v>77690.23</v>
          </cell>
          <cell r="D812">
            <v>0</v>
          </cell>
          <cell r="E812">
            <v>0</v>
          </cell>
          <cell r="F812">
            <v>78</v>
          </cell>
          <cell r="G812">
            <v>0</v>
          </cell>
          <cell r="H812">
            <v>0</v>
          </cell>
        </row>
        <row r="813">
          <cell r="B813">
            <v>169478</v>
          </cell>
          <cell r="C813">
            <v>9043466.7300000004</v>
          </cell>
          <cell r="D813">
            <v>0</v>
          </cell>
          <cell r="E813">
            <v>171650.77</v>
          </cell>
          <cell r="F813">
            <v>9043</v>
          </cell>
          <cell r="G813">
            <v>0</v>
          </cell>
          <cell r="H813">
            <v>172</v>
          </cell>
        </row>
        <row r="814">
          <cell r="B814">
            <v>169480</v>
          </cell>
          <cell r="C814">
            <v>434675.59</v>
          </cell>
          <cell r="D814">
            <v>50717899.090000004</v>
          </cell>
          <cell r="E814">
            <v>14595432</v>
          </cell>
          <cell r="F814">
            <v>435</v>
          </cell>
          <cell r="G814">
            <v>50718</v>
          </cell>
          <cell r="H814">
            <v>14595</v>
          </cell>
        </row>
        <row r="815">
          <cell r="B815">
            <v>169482</v>
          </cell>
          <cell r="C815">
            <v>678291517.17999995</v>
          </cell>
          <cell r="D815">
            <v>1879332308.27</v>
          </cell>
          <cell r="E815">
            <v>326562536</v>
          </cell>
          <cell r="F815">
            <v>678292</v>
          </cell>
          <cell r="G815">
            <v>1879332</v>
          </cell>
          <cell r="H815">
            <v>326563</v>
          </cell>
        </row>
        <row r="816">
          <cell r="B816">
            <v>169484</v>
          </cell>
          <cell r="C816">
            <v>1478289757.3599999</v>
          </cell>
          <cell r="D816">
            <v>2029540635.03</v>
          </cell>
          <cell r="E816">
            <v>10332312</v>
          </cell>
          <cell r="F816">
            <v>1478290</v>
          </cell>
          <cell r="G816">
            <v>2029541</v>
          </cell>
          <cell r="H816">
            <v>10332</v>
          </cell>
        </row>
        <row r="817">
          <cell r="B817">
            <v>169495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169500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169505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</row>
        <row r="820">
          <cell r="B820">
            <v>169510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169515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169520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169525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169600</v>
          </cell>
          <cell r="C824">
            <v>1927218.91</v>
          </cell>
          <cell r="D824">
            <v>0</v>
          </cell>
          <cell r="E824">
            <v>0</v>
          </cell>
          <cell r="F824">
            <v>1927</v>
          </cell>
          <cell r="G824">
            <v>0</v>
          </cell>
          <cell r="H824">
            <v>0</v>
          </cell>
        </row>
        <row r="825">
          <cell r="B825">
            <v>169610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</row>
        <row r="826">
          <cell r="B826">
            <v>169615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</row>
        <row r="827">
          <cell r="B827">
            <v>169630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</row>
        <row r="828">
          <cell r="B828">
            <v>169640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</row>
        <row r="829">
          <cell r="B829">
            <v>169650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169652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</row>
        <row r="831">
          <cell r="B831">
            <v>169653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</row>
        <row r="832">
          <cell r="B832">
            <v>169654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169656</v>
          </cell>
          <cell r="C833">
            <v>1216446.9099999999</v>
          </cell>
          <cell r="D833">
            <v>0</v>
          </cell>
          <cell r="E833">
            <v>0</v>
          </cell>
          <cell r="F833">
            <v>1216</v>
          </cell>
          <cell r="G833">
            <v>0</v>
          </cell>
          <cell r="H833">
            <v>0</v>
          </cell>
        </row>
        <row r="834">
          <cell r="B834">
            <v>169657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169662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169663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169664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169666</v>
          </cell>
          <cell r="C838">
            <v>710772</v>
          </cell>
          <cell r="D838">
            <v>0</v>
          </cell>
          <cell r="E838">
            <v>0</v>
          </cell>
          <cell r="F838">
            <v>711</v>
          </cell>
          <cell r="G838">
            <v>0</v>
          </cell>
          <cell r="H838">
            <v>0</v>
          </cell>
        </row>
        <row r="839">
          <cell r="B839">
            <v>169667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169669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169671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169672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169673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169676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169678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</row>
        <row r="847">
          <cell r="B847">
            <v>169680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</row>
        <row r="848">
          <cell r="B848">
            <v>169682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</row>
        <row r="849">
          <cell r="B849">
            <v>169684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B850">
            <v>169695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169700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169705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</row>
        <row r="853">
          <cell r="B853">
            <v>169710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</row>
        <row r="854">
          <cell r="B854">
            <v>169715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</row>
        <row r="855">
          <cell r="B855">
            <v>169720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169725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169730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169735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169740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169745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169750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169755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</row>
        <row r="863">
          <cell r="B863">
            <v>169760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169765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169770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169775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</row>
        <row r="867">
          <cell r="B867">
            <v>169800</v>
          </cell>
          <cell r="C867">
            <v>965291336.95000005</v>
          </cell>
          <cell r="D867">
            <v>807209195.44000006</v>
          </cell>
          <cell r="E867">
            <v>1163755795.4400001</v>
          </cell>
          <cell r="F867">
            <v>965291</v>
          </cell>
          <cell r="G867">
            <v>807209</v>
          </cell>
          <cell r="H867">
            <v>1163756</v>
          </cell>
        </row>
        <row r="868">
          <cell r="B868">
            <v>169805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169810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</row>
        <row r="870">
          <cell r="B870">
            <v>169815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</row>
        <row r="871">
          <cell r="B871">
            <v>169820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</row>
        <row r="872">
          <cell r="B872">
            <v>169825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169830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</row>
        <row r="874">
          <cell r="B874">
            <v>169895</v>
          </cell>
          <cell r="C874">
            <v>965291336.95000005</v>
          </cell>
          <cell r="D874">
            <v>807209195.44000006</v>
          </cell>
          <cell r="E874">
            <v>1163755795.4400001</v>
          </cell>
          <cell r="F874">
            <v>965291</v>
          </cell>
          <cell r="G874">
            <v>807209</v>
          </cell>
          <cell r="H874">
            <v>1163756</v>
          </cell>
        </row>
        <row r="875">
          <cell r="B875">
            <v>169900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</row>
        <row r="876">
          <cell r="B876">
            <v>169905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</row>
        <row r="877">
          <cell r="B877">
            <v>169910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</row>
        <row r="878">
          <cell r="B878">
            <v>169915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</row>
        <row r="879">
          <cell r="B879">
            <v>169920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</row>
        <row r="880">
          <cell r="B880">
            <v>170000</v>
          </cell>
          <cell r="C880">
            <v>62513294409.290001</v>
          </cell>
          <cell r="D880">
            <v>45612490800.160004</v>
          </cell>
          <cell r="E880">
            <v>30637876334.470001</v>
          </cell>
          <cell r="F880">
            <v>62513294</v>
          </cell>
          <cell r="G880">
            <v>45612491</v>
          </cell>
          <cell r="H880">
            <v>30637876</v>
          </cell>
        </row>
        <row r="881">
          <cell r="B881">
            <v>170100</v>
          </cell>
          <cell r="C881">
            <v>27385598137.080002</v>
          </cell>
          <cell r="D881">
            <v>17149980540</v>
          </cell>
          <cell r="E881">
            <v>12852269398</v>
          </cell>
          <cell r="F881">
            <v>27385598</v>
          </cell>
          <cell r="G881">
            <v>17149981</v>
          </cell>
          <cell r="H881">
            <v>12852269</v>
          </cell>
        </row>
        <row r="882">
          <cell r="B882">
            <v>170105</v>
          </cell>
          <cell r="C882">
            <v>825834228</v>
          </cell>
          <cell r="D882">
            <v>230738357</v>
          </cell>
          <cell r="E882">
            <v>230727398</v>
          </cell>
          <cell r="F882">
            <v>825834</v>
          </cell>
          <cell r="G882">
            <v>230738</v>
          </cell>
          <cell r="H882">
            <v>230727</v>
          </cell>
        </row>
        <row r="883">
          <cell r="B883">
            <v>170110</v>
          </cell>
          <cell r="C883">
            <v>5599062484</v>
          </cell>
          <cell r="D883">
            <v>1911630200</v>
          </cell>
          <cell r="E883">
            <v>0</v>
          </cell>
          <cell r="F883">
            <v>5599062</v>
          </cell>
          <cell r="G883">
            <v>1911630</v>
          </cell>
          <cell r="H883">
            <v>0</v>
          </cell>
        </row>
        <row r="884">
          <cell r="B884">
            <v>170115</v>
          </cell>
          <cell r="C884">
            <v>20960701425.080002</v>
          </cell>
          <cell r="D884">
            <v>15007611983</v>
          </cell>
          <cell r="E884">
            <v>12621542000</v>
          </cell>
          <cell r="F884">
            <v>20960701</v>
          </cell>
          <cell r="G884">
            <v>15007612</v>
          </cell>
          <cell r="H884">
            <v>12621542</v>
          </cell>
        </row>
        <row r="885">
          <cell r="B885">
            <v>170120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170195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170200</v>
          </cell>
          <cell r="C887">
            <v>43518787395.669998</v>
          </cell>
          <cell r="D887">
            <v>33444627414.959999</v>
          </cell>
          <cell r="E887">
            <v>21783189038.490002</v>
          </cell>
          <cell r="F887">
            <v>43518787</v>
          </cell>
          <cell r="G887">
            <v>33444627</v>
          </cell>
          <cell r="H887">
            <v>21783189</v>
          </cell>
        </row>
        <row r="888">
          <cell r="B888">
            <v>170205</v>
          </cell>
          <cell r="C888">
            <v>4243181204.4000001</v>
          </cell>
          <cell r="D888">
            <v>3380691281.2600002</v>
          </cell>
          <cell r="E888">
            <v>3186188750.0100002</v>
          </cell>
          <cell r="F888">
            <v>4243181</v>
          </cell>
          <cell r="G888">
            <v>3380691</v>
          </cell>
          <cell r="H888">
            <v>3186189</v>
          </cell>
        </row>
        <row r="889">
          <cell r="B889">
            <v>170210</v>
          </cell>
          <cell r="C889">
            <v>1546160892</v>
          </cell>
          <cell r="D889">
            <v>432561454</v>
          </cell>
          <cell r="E889">
            <v>1043829476.48</v>
          </cell>
          <cell r="F889">
            <v>1546161</v>
          </cell>
          <cell r="G889">
            <v>432561</v>
          </cell>
          <cell r="H889">
            <v>1043829</v>
          </cell>
        </row>
        <row r="890">
          <cell r="B890">
            <v>170215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170220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170225</v>
          </cell>
          <cell r="C892">
            <v>0</v>
          </cell>
          <cell r="D892">
            <v>41124566</v>
          </cell>
          <cell r="E892">
            <v>41124566</v>
          </cell>
          <cell r="F892">
            <v>0</v>
          </cell>
          <cell r="G892">
            <v>41125</v>
          </cell>
          <cell r="H892">
            <v>41125</v>
          </cell>
        </row>
        <row r="893">
          <cell r="B893">
            <v>170230</v>
          </cell>
          <cell r="C893">
            <v>37729445299.269997</v>
          </cell>
          <cell r="D893">
            <v>29590250113.700001</v>
          </cell>
          <cell r="E893">
            <v>17512046246</v>
          </cell>
          <cell r="F893">
            <v>37729445</v>
          </cell>
          <cell r="G893">
            <v>29590250</v>
          </cell>
          <cell r="H893">
            <v>17512046</v>
          </cell>
        </row>
        <row r="894">
          <cell r="B894">
            <v>170235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170240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170295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170300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170305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170310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170315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170320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</row>
        <row r="902">
          <cell r="B902">
            <v>170325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170330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170395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170400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170500</v>
          </cell>
          <cell r="C906">
            <v>35039400</v>
          </cell>
          <cell r="D906">
            <v>0</v>
          </cell>
          <cell r="E906">
            <v>61230353.780000001</v>
          </cell>
          <cell r="F906">
            <v>35039</v>
          </cell>
          <cell r="G906">
            <v>0</v>
          </cell>
          <cell r="H906">
            <v>61230</v>
          </cell>
        </row>
        <row r="907">
          <cell r="B907">
            <v>170505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170510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</row>
        <row r="909">
          <cell r="B909">
            <v>170515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</row>
        <row r="910">
          <cell r="B910">
            <v>170520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</row>
        <row r="911">
          <cell r="B911">
            <v>170525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</row>
        <row r="912">
          <cell r="B912">
            <v>170530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170595</v>
          </cell>
          <cell r="C913">
            <v>35039400</v>
          </cell>
          <cell r="D913">
            <v>0</v>
          </cell>
          <cell r="E913">
            <v>61230353.780000001</v>
          </cell>
          <cell r="F913">
            <v>35039</v>
          </cell>
          <cell r="G913">
            <v>0</v>
          </cell>
          <cell r="H913">
            <v>61230</v>
          </cell>
        </row>
        <row r="914">
          <cell r="B914">
            <v>177500</v>
          </cell>
          <cell r="C914">
            <v>8426130523.46</v>
          </cell>
          <cell r="D914">
            <v>4982117154.8000002</v>
          </cell>
          <cell r="E914">
            <v>4058812455.8000002</v>
          </cell>
          <cell r="F914">
            <v>8426131</v>
          </cell>
          <cell r="G914">
            <v>4982117</v>
          </cell>
          <cell r="H914">
            <v>4058812</v>
          </cell>
        </row>
        <row r="915">
          <cell r="B915">
            <v>177505</v>
          </cell>
          <cell r="C915">
            <v>341886759</v>
          </cell>
          <cell r="D915">
            <v>224154630</v>
          </cell>
          <cell r="E915">
            <v>145371464.13</v>
          </cell>
          <cell r="F915">
            <v>341887</v>
          </cell>
          <cell r="G915">
            <v>224155</v>
          </cell>
          <cell r="H915">
            <v>145371</v>
          </cell>
        </row>
        <row r="916">
          <cell r="B916">
            <v>177510</v>
          </cell>
          <cell r="C916">
            <v>8084243764.46</v>
          </cell>
          <cell r="D916">
            <v>4757962524.8000002</v>
          </cell>
          <cell r="E916">
            <v>3913440991.6700001</v>
          </cell>
          <cell r="F916">
            <v>8084244</v>
          </cell>
          <cell r="G916">
            <v>4757963</v>
          </cell>
          <cell r="H916">
            <v>3913441</v>
          </cell>
        </row>
        <row r="917">
          <cell r="B917">
            <v>177515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</row>
        <row r="918">
          <cell r="B918">
            <v>177520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</row>
        <row r="919">
          <cell r="B919">
            <v>177525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180000</v>
          </cell>
          <cell r="C920">
            <v>73094652709.979996</v>
          </cell>
          <cell r="D920">
            <v>77919667268.589996</v>
          </cell>
          <cell r="E920">
            <v>66014583357.440002</v>
          </cell>
          <cell r="F920">
            <v>73094653</v>
          </cell>
          <cell r="G920">
            <v>77919667</v>
          </cell>
          <cell r="H920">
            <v>66014583</v>
          </cell>
        </row>
        <row r="921">
          <cell r="B921">
            <v>180100</v>
          </cell>
          <cell r="C921">
            <v>59940367132.639999</v>
          </cell>
          <cell r="D921">
            <v>62252386206.260002</v>
          </cell>
          <cell r="E921">
            <v>55339811017.650002</v>
          </cell>
          <cell r="F921">
            <v>59940367</v>
          </cell>
          <cell r="G921">
            <v>62252386</v>
          </cell>
          <cell r="H921">
            <v>55339811</v>
          </cell>
        </row>
        <row r="922">
          <cell r="B922">
            <v>180102</v>
          </cell>
          <cell r="C922">
            <v>5138322867.3800001</v>
          </cell>
          <cell r="D922">
            <v>3836111589.3800001</v>
          </cell>
          <cell r="E922">
            <v>3848750925</v>
          </cell>
          <cell r="F922">
            <v>5138323</v>
          </cell>
          <cell r="G922">
            <v>3836112</v>
          </cell>
          <cell r="H922">
            <v>3848751</v>
          </cell>
        </row>
        <row r="923">
          <cell r="B923">
            <v>180104</v>
          </cell>
          <cell r="C923">
            <v>15347605728.190001</v>
          </cell>
          <cell r="D923">
            <v>15298878716.190001</v>
          </cell>
          <cell r="E923">
            <v>15298878716.190001</v>
          </cell>
          <cell r="F923">
            <v>15347606</v>
          </cell>
          <cell r="G923">
            <v>15298879</v>
          </cell>
          <cell r="H923">
            <v>15298879</v>
          </cell>
        </row>
        <row r="924">
          <cell r="B924">
            <v>180106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180108</v>
          </cell>
          <cell r="C925">
            <v>32112000.91</v>
          </cell>
          <cell r="D925">
            <v>32112000.91</v>
          </cell>
          <cell r="E925">
            <v>32112000.91</v>
          </cell>
          <cell r="F925">
            <v>32112</v>
          </cell>
          <cell r="G925">
            <v>32112</v>
          </cell>
          <cell r="H925">
            <v>32112</v>
          </cell>
        </row>
        <row r="926">
          <cell r="B926">
            <v>180110</v>
          </cell>
          <cell r="C926">
            <v>2635839609.3800001</v>
          </cell>
          <cell r="D926">
            <v>2579626251.3800001</v>
          </cell>
          <cell r="E926">
            <v>2516043819.3800001</v>
          </cell>
          <cell r="F926">
            <v>2635840</v>
          </cell>
          <cell r="G926">
            <v>2579626</v>
          </cell>
          <cell r="H926">
            <v>2516044</v>
          </cell>
        </row>
        <row r="927">
          <cell r="B927">
            <v>180112</v>
          </cell>
          <cell r="C927">
            <v>423756135</v>
          </cell>
          <cell r="D927">
            <v>919818328</v>
          </cell>
          <cell r="E927">
            <v>562108328</v>
          </cell>
          <cell r="F927">
            <v>423756</v>
          </cell>
          <cell r="G927">
            <v>919818</v>
          </cell>
          <cell r="H927">
            <v>562108</v>
          </cell>
        </row>
        <row r="928">
          <cell r="B928">
            <v>180114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</row>
        <row r="929">
          <cell r="B929">
            <v>180116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</row>
        <row r="930">
          <cell r="B930">
            <v>180118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180120</v>
          </cell>
          <cell r="C931">
            <v>53039004.990000002</v>
          </cell>
          <cell r="D931">
            <v>53039004.990000002</v>
          </cell>
          <cell r="E931">
            <v>53039004.990000002</v>
          </cell>
          <cell r="F931">
            <v>53039</v>
          </cell>
          <cell r="G931">
            <v>53039</v>
          </cell>
          <cell r="H931">
            <v>53039</v>
          </cell>
        </row>
        <row r="932">
          <cell r="B932">
            <v>180122</v>
          </cell>
          <cell r="C932">
            <v>5955245555.1999998</v>
          </cell>
          <cell r="D932">
            <v>5767086479.1999998</v>
          </cell>
          <cell r="E932">
            <v>5644013343.1999998</v>
          </cell>
          <cell r="F932">
            <v>5955246</v>
          </cell>
          <cell r="G932">
            <v>5767086</v>
          </cell>
          <cell r="H932">
            <v>5644013</v>
          </cell>
        </row>
        <row r="933">
          <cell r="B933">
            <v>180124</v>
          </cell>
          <cell r="C933">
            <v>4953994874.5600004</v>
          </cell>
          <cell r="D933">
            <v>4553637736.25</v>
          </cell>
          <cell r="E933">
            <v>4030335038.8899999</v>
          </cell>
          <cell r="F933">
            <v>4953995</v>
          </cell>
          <cell r="G933">
            <v>4553638</v>
          </cell>
          <cell r="H933">
            <v>4030335</v>
          </cell>
        </row>
        <row r="934">
          <cell r="B934">
            <v>180126</v>
          </cell>
          <cell r="C934">
            <v>2153281754.4899998</v>
          </cell>
          <cell r="D934">
            <v>2153281754.4899998</v>
          </cell>
          <cell r="E934">
            <v>2165255710.4899998</v>
          </cell>
          <cell r="F934">
            <v>2153282</v>
          </cell>
          <cell r="G934">
            <v>2153282</v>
          </cell>
          <cell r="H934">
            <v>2165256</v>
          </cell>
        </row>
        <row r="935">
          <cell r="B935">
            <v>180128</v>
          </cell>
          <cell r="C935">
            <v>1518810.88</v>
          </cell>
          <cell r="D935">
            <v>15483779.07</v>
          </cell>
          <cell r="E935">
            <v>139308008.63</v>
          </cell>
          <cell r="F935">
            <v>1519</v>
          </cell>
          <cell r="G935">
            <v>15484</v>
          </cell>
          <cell r="H935">
            <v>139308</v>
          </cell>
        </row>
        <row r="936">
          <cell r="B936">
            <v>180130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180132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180134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180136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180138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180140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180142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180144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180146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180148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180150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</row>
        <row r="947">
          <cell r="B947">
            <v>180152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</row>
        <row r="948">
          <cell r="B948">
            <v>180154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180156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</row>
        <row r="950">
          <cell r="B950">
            <v>180158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180160</v>
          </cell>
          <cell r="C951">
            <v>35146083142.580002</v>
          </cell>
          <cell r="D951">
            <v>38961067183.599998</v>
          </cell>
          <cell r="E951">
            <v>31409268138.900002</v>
          </cell>
          <cell r="F951">
            <v>35146083</v>
          </cell>
          <cell r="G951">
            <v>38961067</v>
          </cell>
          <cell r="H951">
            <v>31409268</v>
          </cell>
        </row>
        <row r="952">
          <cell r="B952">
            <v>180162</v>
          </cell>
          <cell r="C952">
            <v>14194879652.23</v>
          </cell>
          <cell r="D952">
            <v>13027445127.309999</v>
          </cell>
          <cell r="E952">
            <v>11439229792.610001</v>
          </cell>
          <cell r="F952">
            <v>14194880</v>
          </cell>
          <cell r="G952">
            <v>13027445</v>
          </cell>
          <cell r="H952">
            <v>11439230</v>
          </cell>
        </row>
        <row r="953">
          <cell r="B953">
            <v>180164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180195</v>
          </cell>
          <cell r="C954">
            <v>2294447301.3099999</v>
          </cell>
          <cell r="D954">
            <v>1109688510.1099999</v>
          </cell>
          <cell r="E954">
            <v>1079927775.6800001</v>
          </cell>
          <cell r="F954">
            <v>2294447</v>
          </cell>
          <cell r="G954">
            <v>1109689</v>
          </cell>
          <cell r="H954">
            <v>1079928</v>
          </cell>
        </row>
        <row r="955">
          <cell r="B955">
            <v>181600</v>
          </cell>
          <cell r="C955">
            <v>6741041284</v>
          </cell>
          <cell r="D955">
            <v>9254036768.9899998</v>
          </cell>
          <cell r="E955">
            <v>6545775411.4700003</v>
          </cell>
          <cell r="F955">
            <v>6741041</v>
          </cell>
          <cell r="G955">
            <v>9254037</v>
          </cell>
          <cell r="H955">
            <v>6545775</v>
          </cell>
        </row>
        <row r="956">
          <cell r="B956">
            <v>181605</v>
          </cell>
          <cell r="C956">
            <v>643581593</v>
          </cell>
          <cell r="D956">
            <v>643581593</v>
          </cell>
          <cell r="E956">
            <v>643581593</v>
          </cell>
          <cell r="F956">
            <v>643582</v>
          </cell>
          <cell r="G956">
            <v>643582</v>
          </cell>
          <cell r="H956">
            <v>643582</v>
          </cell>
        </row>
        <row r="957">
          <cell r="B957">
            <v>181610</v>
          </cell>
          <cell r="C957">
            <v>0</v>
          </cell>
          <cell r="D957">
            <v>0</v>
          </cell>
          <cell r="E957">
            <v>86483054</v>
          </cell>
          <cell r="F957">
            <v>0</v>
          </cell>
          <cell r="G957">
            <v>0</v>
          </cell>
          <cell r="H957">
            <v>86483</v>
          </cell>
        </row>
        <row r="958">
          <cell r="B958">
            <v>181615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181620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181625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181630</v>
          </cell>
          <cell r="C961">
            <v>6898268000</v>
          </cell>
          <cell r="D961">
            <v>9446810261</v>
          </cell>
          <cell r="E961">
            <v>6648266261</v>
          </cell>
          <cell r="F961">
            <v>6898268</v>
          </cell>
          <cell r="G961">
            <v>9446810</v>
          </cell>
          <cell r="H961">
            <v>6648266</v>
          </cell>
        </row>
        <row r="962">
          <cell r="B962">
            <v>181635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181640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181695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181696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181697</v>
          </cell>
          <cell r="C966">
            <v>800808309</v>
          </cell>
          <cell r="D966">
            <v>836355085.00999999</v>
          </cell>
          <cell r="E966">
            <v>832555496.52999997</v>
          </cell>
          <cell r="F966">
            <v>800808</v>
          </cell>
          <cell r="G966">
            <v>836355</v>
          </cell>
          <cell r="H966">
            <v>832555</v>
          </cell>
        </row>
        <row r="967">
          <cell r="B967">
            <v>181698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181800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181805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181810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181815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181897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181898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182000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182005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182096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182097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182098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182200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182201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182296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182297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182298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182300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182305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182310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182315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182320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</row>
        <row r="989">
          <cell r="B989">
            <v>182325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</row>
        <row r="990">
          <cell r="B990">
            <v>182330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182335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182400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</row>
        <row r="993">
          <cell r="B993">
            <v>182700</v>
          </cell>
          <cell r="C993">
            <v>6413244293.3400002</v>
          </cell>
          <cell r="D993">
            <v>6413244293.3400002</v>
          </cell>
          <cell r="E993">
            <v>4128996928.3200002</v>
          </cell>
          <cell r="F993">
            <v>6413244</v>
          </cell>
          <cell r="G993">
            <v>6413244</v>
          </cell>
          <cell r="H993">
            <v>4128997</v>
          </cell>
        </row>
        <row r="994">
          <cell r="B994">
            <v>182705</v>
          </cell>
          <cell r="C994">
            <v>6413244293.3400002</v>
          </cell>
          <cell r="D994">
            <v>6413244293.3400002</v>
          </cell>
          <cell r="E994">
            <v>4230418500</v>
          </cell>
          <cell r="F994">
            <v>6413244</v>
          </cell>
          <cell r="G994">
            <v>6413244</v>
          </cell>
          <cell r="H994">
            <v>4230419</v>
          </cell>
        </row>
        <row r="995">
          <cell r="B995">
            <v>182710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182715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182720</v>
          </cell>
          <cell r="C997">
            <v>0</v>
          </cell>
          <cell r="D997">
            <v>0</v>
          </cell>
          <cell r="E997">
            <v>101421571.68000001</v>
          </cell>
          <cell r="F997">
            <v>0</v>
          </cell>
          <cell r="G997">
            <v>0</v>
          </cell>
          <cell r="H997">
            <v>101422</v>
          </cell>
        </row>
        <row r="998">
          <cell r="B998">
            <v>182800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182805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182815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182820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</row>
        <row r="1002">
          <cell r="B1002">
            <v>182825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182830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</row>
        <row r="1004">
          <cell r="B1004">
            <v>182835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</row>
        <row r="1005">
          <cell r="B1005">
            <v>182895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190000</v>
          </cell>
          <cell r="C1006">
            <v>68650049399.059998</v>
          </cell>
          <cell r="D1006">
            <v>38416904993.82</v>
          </cell>
          <cell r="E1006">
            <v>65703784394.870003</v>
          </cell>
          <cell r="F1006">
            <v>68650049</v>
          </cell>
          <cell r="G1006">
            <v>38416905</v>
          </cell>
          <cell r="H1006">
            <v>65703784</v>
          </cell>
        </row>
        <row r="1007">
          <cell r="B1007">
            <v>190500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191000</v>
          </cell>
          <cell r="C1008">
            <v>40489269972.349998</v>
          </cell>
          <cell r="D1008">
            <v>6580566882.9799995</v>
          </cell>
          <cell r="E1008">
            <v>36166023073.919998</v>
          </cell>
          <cell r="F1008">
            <v>40489270</v>
          </cell>
          <cell r="G1008">
            <v>6580567</v>
          </cell>
          <cell r="H1008">
            <v>36166023</v>
          </cell>
        </row>
        <row r="1009">
          <cell r="B1009">
            <v>191100</v>
          </cell>
          <cell r="C1009">
            <v>12796957018.65</v>
          </cell>
          <cell r="D1009">
            <v>11488059547.360001</v>
          </cell>
          <cell r="E1009">
            <v>10011589148.700001</v>
          </cell>
          <cell r="F1009">
            <v>12796957</v>
          </cell>
          <cell r="G1009">
            <v>11488060</v>
          </cell>
          <cell r="H1009">
            <v>10011589</v>
          </cell>
        </row>
        <row r="1010">
          <cell r="B1010">
            <v>191105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</row>
        <row r="1011">
          <cell r="B1011">
            <v>191110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</row>
        <row r="1012">
          <cell r="B1012">
            <v>191115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191120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191125</v>
          </cell>
          <cell r="C1014">
            <v>362351500</v>
          </cell>
          <cell r="D1014">
            <v>362351500</v>
          </cell>
          <cell r="E1014">
            <v>362351500</v>
          </cell>
          <cell r="F1014">
            <v>362352</v>
          </cell>
          <cell r="G1014">
            <v>362352</v>
          </cell>
          <cell r="H1014">
            <v>362352</v>
          </cell>
        </row>
        <row r="1015">
          <cell r="B1015">
            <v>191130</v>
          </cell>
          <cell r="C1015">
            <v>9521270523.1000004</v>
          </cell>
          <cell r="D1015">
            <v>7098978507.1899996</v>
          </cell>
          <cell r="E1015">
            <v>6046981872.6000004</v>
          </cell>
          <cell r="F1015">
            <v>9521271</v>
          </cell>
          <cell r="G1015">
            <v>7098979</v>
          </cell>
          <cell r="H1015">
            <v>6046982</v>
          </cell>
        </row>
        <row r="1016">
          <cell r="B1016">
            <v>191135</v>
          </cell>
          <cell r="C1016">
            <v>18322939101.139999</v>
          </cell>
          <cell r="D1016">
            <v>18014770450.830002</v>
          </cell>
          <cell r="E1016">
            <v>16076406053.530001</v>
          </cell>
          <cell r="F1016">
            <v>18322939</v>
          </cell>
          <cell r="G1016">
            <v>18014770</v>
          </cell>
          <cell r="H1016">
            <v>16076406</v>
          </cell>
        </row>
        <row r="1017">
          <cell r="B1017">
            <v>191140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</row>
        <row r="1018">
          <cell r="B1018">
            <v>191145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191150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191155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191160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191165</v>
          </cell>
          <cell r="C1022">
            <v>15047252605.59</v>
          </cell>
          <cell r="D1022">
            <v>13625689410.66</v>
          </cell>
          <cell r="E1022">
            <v>12111798777.43</v>
          </cell>
          <cell r="F1022">
            <v>15047253</v>
          </cell>
          <cell r="G1022">
            <v>13625689</v>
          </cell>
          <cell r="H1022">
            <v>12111799</v>
          </cell>
        </row>
        <row r="1023">
          <cell r="B1023">
            <v>191170</v>
          </cell>
          <cell r="C1023">
            <v>362351500</v>
          </cell>
          <cell r="D1023">
            <v>362351500</v>
          </cell>
          <cell r="E1023">
            <v>362351500</v>
          </cell>
          <cell r="F1023">
            <v>362352</v>
          </cell>
          <cell r="G1023">
            <v>362352</v>
          </cell>
          <cell r="H1023">
            <v>362352</v>
          </cell>
        </row>
        <row r="1024">
          <cell r="B1024">
            <v>191500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</row>
        <row r="1025">
          <cell r="B1025">
            <v>192000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</row>
        <row r="1026">
          <cell r="B1026">
            <v>192005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192010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192015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192500</v>
          </cell>
          <cell r="C1029">
            <v>8244192209.9799995</v>
          </cell>
          <cell r="D1029">
            <v>1463960821.6199999</v>
          </cell>
          <cell r="E1029">
            <v>1323747510.6800001</v>
          </cell>
          <cell r="F1029">
            <v>8244192</v>
          </cell>
          <cell r="G1029">
            <v>1463961</v>
          </cell>
          <cell r="H1029">
            <v>1323748</v>
          </cell>
        </row>
        <row r="1030">
          <cell r="B1030">
            <v>192505</v>
          </cell>
          <cell r="C1030">
            <v>561880919.42999995</v>
          </cell>
          <cell r="D1030">
            <v>681052011.77999997</v>
          </cell>
          <cell r="E1030">
            <v>574758437.63</v>
          </cell>
          <cell r="F1030">
            <v>561881</v>
          </cell>
          <cell r="G1030">
            <v>681052</v>
          </cell>
          <cell r="H1030">
            <v>574758</v>
          </cell>
        </row>
        <row r="1031">
          <cell r="B1031">
            <v>192510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192515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</row>
        <row r="1033">
          <cell r="B1033">
            <v>192520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</row>
        <row r="1034">
          <cell r="B1034">
            <v>192595</v>
          </cell>
          <cell r="C1034">
            <v>7682311290.5500002</v>
          </cell>
          <cell r="D1034">
            <v>782908809.84000003</v>
          </cell>
          <cell r="E1034">
            <v>748989073.04999995</v>
          </cell>
          <cell r="F1034">
            <v>7682311</v>
          </cell>
          <cell r="G1034">
            <v>782909</v>
          </cell>
          <cell r="H1034">
            <v>748989</v>
          </cell>
        </row>
        <row r="1035">
          <cell r="B1035">
            <v>193000</v>
          </cell>
          <cell r="C1035">
            <v>0</v>
          </cell>
          <cell r="D1035">
            <v>0</v>
          </cell>
          <cell r="E1035">
            <v>69805066.620000005</v>
          </cell>
          <cell r="F1035">
            <v>0</v>
          </cell>
          <cell r="G1035">
            <v>0</v>
          </cell>
          <cell r="H1035">
            <v>69805</v>
          </cell>
        </row>
        <row r="1036">
          <cell r="B1036">
            <v>193500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194000</v>
          </cell>
          <cell r="C1037">
            <v>33216333.25</v>
          </cell>
          <cell r="D1037">
            <v>33216333.25</v>
          </cell>
          <cell r="E1037">
            <v>33216333.25</v>
          </cell>
          <cell r="F1037">
            <v>33216</v>
          </cell>
          <cell r="G1037">
            <v>33216</v>
          </cell>
          <cell r="H1037">
            <v>33216</v>
          </cell>
        </row>
        <row r="1038">
          <cell r="B1038">
            <v>194005</v>
          </cell>
          <cell r="C1038">
            <v>33216333.25</v>
          </cell>
          <cell r="D1038">
            <v>33216333.25</v>
          </cell>
          <cell r="E1038">
            <v>33216333.25</v>
          </cell>
          <cell r="F1038">
            <v>33216</v>
          </cell>
          <cell r="G1038">
            <v>33216</v>
          </cell>
          <cell r="H1038">
            <v>33216</v>
          </cell>
        </row>
        <row r="1039">
          <cell r="B1039">
            <v>194010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194015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194020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194025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194095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194500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195000</v>
          </cell>
          <cell r="C1045">
            <v>14640451.640000001</v>
          </cell>
          <cell r="D1045">
            <v>54622309.609999999</v>
          </cell>
          <cell r="E1045">
            <v>35587812.689999998</v>
          </cell>
          <cell r="F1045">
            <v>14640</v>
          </cell>
          <cell r="G1045">
            <v>54622</v>
          </cell>
          <cell r="H1045">
            <v>35588</v>
          </cell>
        </row>
        <row r="1046">
          <cell r="B1046">
            <v>195500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195505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195510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</row>
        <row r="1049">
          <cell r="B1049">
            <v>195700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195705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195710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195795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</row>
        <row r="1053">
          <cell r="B1053">
            <v>196000</v>
          </cell>
          <cell r="C1053">
            <v>7071773413.1899996</v>
          </cell>
          <cell r="D1053">
            <v>18796479099</v>
          </cell>
          <cell r="E1053">
            <v>18063815449.009998</v>
          </cell>
          <cell r="F1053">
            <v>7071773</v>
          </cell>
          <cell r="G1053">
            <v>18796479</v>
          </cell>
          <cell r="H1053">
            <v>18063815</v>
          </cell>
        </row>
        <row r="1054">
          <cell r="B1054">
            <v>196005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196015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</row>
        <row r="1056">
          <cell r="B1056">
            <v>196020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</row>
        <row r="1057">
          <cell r="B1057">
            <v>196095</v>
          </cell>
          <cell r="C1057">
            <v>7071773413.1899996</v>
          </cell>
          <cell r="D1057">
            <v>18796479099</v>
          </cell>
          <cell r="E1057">
            <v>18063815449.009998</v>
          </cell>
          <cell r="F1057">
            <v>7071773</v>
          </cell>
          <cell r="G1057">
            <v>18796479</v>
          </cell>
          <cell r="H1057">
            <v>18063815</v>
          </cell>
        </row>
        <row r="1058">
          <cell r="B1058">
            <v>196700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199500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200000</v>
          </cell>
          <cell r="C1060">
            <v>7518101367910.2402</v>
          </cell>
          <cell r="D1060">
            <v>5906446228684.79</v>
          </cell>
          <cell r="E1060">
            <v>6083319791700.5498</v>
          </cell>
          <cell r="F1060">
            <v>7518101368</v>
          </cell>
          <cell r="G1060">
            <v>5906446229</v>
          </cell>
          <cell r="H1060">
            <v>6083319792</v>
          </cell>
        </row>
        <row r="1061">
          <cell r="B1061">
            <v>210000</v>
          </cell>
          <cell r="C1061">
            <v>3838109399307.0298</v>
          </cell>
          <cell r="D1061">
            <v>3515733485977.8198</v>
          </cell>
          <cell r="E1061">
            <v>3790529043523.9199</v>
          </cell>
          <cell r="F1061">
            <v>3838109399</v>
          </cell>
          <cell r="G1061">
            <v>3515733486</v>
          </cell>
          <cell r="H1061">
            <v>3790529044</v>
          </cell>
        </row>
        <row r="1062">
          <cell r="B1062">
            <v>210500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210505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210510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210515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210520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</row>
        <row r="1067">
          <cell r="B1067">
            <v>210525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</row>
        <row r="1068">
          <cell r="B1068">
            <v>210530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</row>
        <row r="1069">
          <cell r="B1069">
            <v>210595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</row>
        <row r="1070">
          <cell r="B1070">
            <v>210600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</row>
        <row r="1071">
          <cell r="B1071">
            <v>210700</v>
          </cell>
          <cell r="C1071">
            <v>2236435835230.3599</v>
          </cell>
          <cell r="D1071">
            <v>2739068092782.21</v>
          </cell>
          <cell r="E1071">
            <v>3188806649579.54</v>
          </cell>
          <cell r="F1071">
            <v>2236435835</v>
          </cell>
          <cell r="G1071">
            <v>2739068093</v>
          </cell>
          <cell r="H1071">
            <v>3188806650</v>
          </cell>
        </row>
        <row r="1072">
          <cell r="B1072">
            <v>210705</v>
          </cell>
          <cell r="C1072">
            <v>143042777478.10001</v>
          </cell>
          <cell r="D1072">
            <v>22902824909</v>
          </cell>
          <cell r="E1072">
            <v>31785774261</v>
          </cell>
          <cell r="F1072">
            <v>143042777</v>
          </cell>
          <cell r="G1072">
            <v>22902825</v>
          </cell>
          <cell r="H1072">
            <v>31785774</v>
          </cell>
        </row>
        <row r="1073">
          <cell r="B1073">
            <v>210710</v>
          </cell>
          <cell r="C1073">
            <v>165123865984.54001</v>
          </cell>
          <cell r="D1073">
            <v>152450869638</v>
          </cell>
          <cell r="E1073">
            <v>666385482505.53003</v>
          </cell>
          <cell r="F1073">
            <v>165123866</v>
          </cell>
          <cell r="G1073">
            <v>152450870</v>
          </cell>
          <cell r="H1073">
            <v>666385483</v>
          </cell>
        </row>
        <row r="1074">
          <cell r="B1074">
            <v>210715</v>
          </cell>
          <cell r="C1074">
            <v>202408765537</v>
          </cell>
          <cell r="D1074">
            <v>297837817206.03998</v>
          </cell>
          <cell r="E1074">
            <v>113816466404</v>
          </cell>
          <cell r="F1074">
            <v>202408766</v>
          </cell>
          <cell r="G1074">
            <v>297837817</v>
          </cell>
          <cell r="H1074">
            <v>113816466</v>
          </cell>
        </row>
        <row r="1075">
          <cell r="B1075">
            <v>210720</v>
          </cell>
          <cell r="C1075">
            <v>1725860426230.72</v>
          </cell>
          <cell r="D1075">
            <v>2265876581029.1699</v>
          </cell>
          <cell r="E1075">
            <v>2376818926409.0098</v>
          </cell>
          <cell r="F1075">
            <v>1725860426</v>
          </cell>
          <cell r="G1075">
            <v>2265876581</v>
          </cell>
          <cell r="H1075">
            <v>2376818926</v>
          </cell>
        </row>
        <row r="1076">
          <cell r="B1076">
            <v>210800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210805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210810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210815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210900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210905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210910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211000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211005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211010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211015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211020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211025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211100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211200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211300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211305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211310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211315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211320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211400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211405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211410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211415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211420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211425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211430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211435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211440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211445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</row>
        <row r="1106">
          <cell r="B1106">
            <v>211500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211505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211510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</row>
        <row r="1109">
          <cell r="B1109">
            <v>211515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211600</v>
          </cell>
          <cell r="C1110">
            <v>81599340975.630005</v>
          </cell>
          <cell r="D1110">
            <v>71840242731.830002</v>
          </cell>
          <cell r="E1110">
            <v>2405817914.2199998</v>
          </cell>
          <cell r="F1110">
            <v>81599341</v>
          </cell>
          <cell r="G1110">
            <v>71840243</v>
          </cell>
          <cell r="H1110">
            <v>2405818</v>
          </cell>
        </row>
        <row r="1111">
          <cell r="B1111">
            <v>211605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211610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211615</v>
          </cell>
          <cell r="C1113">
            <v>81599340975.630005</v>
          </cell>
          <cell r="D1113">
            <v>71840242731.830002</v>
          </cell>
          <cell r="E1113">
            <v>2405817914.2199998</v>
          </cell>
          <cell r="F1113">
            <v>81599341</v>
          </cell>
          <cell r="G1113">
            <v>71840243</v>
          </cell>
          <cell r="H1113">
            <v>2405818</v>
          </cell>
        </row>
        <row r="1114">
          <cell r="B1114">
            <v>211620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211625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211630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211635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211640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211645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211650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211660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211665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211670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211675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211680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211685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211690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211695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211700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211705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211710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211715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211720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211725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211730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211735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211795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211800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</row>
        <row r="1139">
          <cell r="B1139">
            <v>211900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</row>
        <row r="1140">
          <cell r="B1140">
            <v>212000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212005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212010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212200</v>
          </cell>
          <cell r="C1143">
            <v>0</v>
          </cell>
          <cell r="D1143">
            <v>0</v>
          </cell>
          <cell r="E1143">
            <v>22017443666.689999</v>
          </cell>
          <cell r="F1143">
            <v>0</v>
          </cell>
          <cell r="G1143">
            <v>0</v>
          </cell>
          <cell r="H1143">
            <v>22017444</v>
          </cell>
        </row>
        <row r="1144">
          <cell r="B1144">
            <v>212205</v>
          </cell>
          <cell r="C1144">
            <v>0</v>
          </cell>
          <cell r="D1144">
            <v>0</v>
          </cell>
          <cell r="E1144">
            <v>10007926666.68</v>
          </cell>
          <cell r="F1144">
            <v>0</v>
          </cell>
          <cell r="G1144">
            <v>0</v>
          </cell>
          <cell r="H1144">
            <v>10007927</v>
          </cell>
        </row>
        <row r="1145">
          <cell r="B1145">
            <v>212210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212215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B1147">
            <v>212220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212225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212230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212235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212295</v>
          </cell>
          <cell r="C1151">
            <v>0</v>
          </cell>
          <cell r="D1151">
            <v>0</v>
          </cell>
          <cell r="E1151">
            <v>12009517000.01</v>
          </cell>
          <cell r="F1151">
            <v>0</v>
          </cell>
          <cell r="G1151">
            <v>0</v>
          </cell>
          <cell r="H1151">
            <v>12009517</v>
          </cell>
        </row>
        <row r="1152">
          <cell r="B1152">
            <v>212300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212305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212310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212315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212320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212400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212405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212410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</row>
        <row r="1160">
          <cell r="B1160">
            <v>212415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</row>
        <row r="1161">
          <cell r="B1161">
            <v>212420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212425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212430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212500</v>
          </cell>
          <cell r="C1164">
            <v>12202706136.92</v>
          </cell>
          <cell r="D1164">
            <v>0</v>
          </cell>
          <cell r="E1164">
            <v>73848804054.660004</v>
          </cell>
          <cell r="F1164">
            <v>12202706</v>
          </cell>
          <cell r="G1164">
            <v>0</v>
          </cell>
          <cell r="H1164">
            <v>73848804</v>
          </cell>
        </row>
        <row r="1165">
          <cell r="B1165">
            <v>212505</v>
          </cell>
          <cell r="C1165">
            <v>12202706136.92</v>
          </cell>
          <cell r="D1165">
            <v>0</v>
          </cell>
          <cell r="E1165">
            <v>73848804054.660004</v>
          </cell>
          <cell r="F1165">
            <v>12202706</v>
          </cell>
          <cell r="G1165">
            <v>0</v>
          </cell>
          <cell r="H1165">
            <v>73848804</v>
          </cell>
        </row>
        <row r="1166">
          <cell r="B1166">
            <v>212510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212515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212520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212600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212605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212610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212615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212620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212625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212700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212705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212710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212800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212805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212810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212815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212820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212895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</row>
        <row r="1184">
          <cell r="B1184">
            <v>212900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212905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212910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212915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213000</v>
          </cell>
          <cell r="C1188">
            <v>1507871516964.1201</v>
          </cell>
          <cell r="D1188">
            <v>704825150463.78003</v>
          </cell>
          <cell r="E1188">
            <v>503450328308.81</v>
          </cell>
          <cell r="F1188">
            <v>1507871517</v>
          </cell>
          <cell r="G1188">
            <v>704825150</v>
          </cell>
          <cell r="H1188">
            <v>503450328</v>
          </cell>
        </row>
        <row r="1189">
          <cell r="B1189">
            <v>213005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</row>
        <row r="1190">
          <cell r="B1190">
            <v>213006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213007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213008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213009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213010</v>
          </cell>
          <cell r="C1194">
            <v>1507871516964.1201</v>
          </cell>
          <cell r="D1194">
            <v>704825150463.78003</v>
          </cell>
          <cell r="E1194">
            <v>503450328308.81</v>
          </cell>
          <cell r="F1194">
            <v>1507871517</v>
          </cell>
          <cell r="G1194">
            <v>704825150</v>
          </cell>
          <cell r="H1194">
            <v>503450328</v>
          </cell>
        </row>
        <row r="1195">
          <cell r="B1195">
            <v>213011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213012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213013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213014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213015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213016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213017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213018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213019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213020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213021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213022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213023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213024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213025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213026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213027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213200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213205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213210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213215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213220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213225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214600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214700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214800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214900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215000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215100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215200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215300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215400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215500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</row>
        <row r="1228">
          <cell r="B1228">
            <v>215600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</row>
        <row r="1229">
          <cell r="B1229">
            <v>215605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</row>
        <row r="1230">
          <cell r="B1230">
            <v>215610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215700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220000</v>
          </cell>
          <cell r="C1232">
            <v>83938412009</v>
          </cell>
          <cell r="D1232">
            <v>27638244428</v>
          </cell>
          <cell r="E1232">
            <v>22550950017</v>
          </cell>
          <cell r="F1232">
            <v>83938412</v>
          </cell>
          <cell r="G1232">
            <v>27638244</v>
          </cell>
          <cell r="H1232">
            <v>22550950</v>
          </cell>
        </row>
        <row r="1233">
          <cell r="B1233">
            <v>220500</v>
          </cell>
          <cell r="C1233">
            <v>83932982009</v>
          </cell>
          <cell r="D1233">
            <v>27638244428</v>
          </cell>
          <cell r="E1233">
            <v>22550950017</v>
          </cell>
          <cell r="F1233">
            <v>83932982</v>
          </cell>
          <cell r="G1233">
            <v>27638244</v>
          </cell>
          <cell r="H1233">
            <v>22550950</v>
          </cell>
        </row>
        <row r="1234">
          <cell r="B1234">
            <v>220505</v>
          </cell>
          <cell r="C1234">
            <v>83932982009</v>
          </cell>
          <cell r="D1234">
            <v>27638244428</v>
          </cell>
          <cell r="E1234">
            <v>22550950017</v>
          </cell>
          <cell r="F1234">
            <v>83932982</v>
          </cell>
          <cell r="G1234">
            <v>27638244</v>
          </cell>
          <cell r="H1234">
            <v>22550950</v>
          </cell>
        </row>
        <row r="1235">
          <cell r="B1235">
            <v>220510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220515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220520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220595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221000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221005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221010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221015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221020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221095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221500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221505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221510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221595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222000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222005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222010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222015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222020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222025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222030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222035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222040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222045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222050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222500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222505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222510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222515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222520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222595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223000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223005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223010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223015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223020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223095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223500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223505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223510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223595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224000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224005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224010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224015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224020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224025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224030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224035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224040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224045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224050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224500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224505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224506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224507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224508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224509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224510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224511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224512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224513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224514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224515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224516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224517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224518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224519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224520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224521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224522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224523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</row>
        <row r="1307">
          <cell r="B1307">
            <v>224524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</row>
        <row r="1308">
          <cell r="B1308">
            <v>224525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224526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224527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225000</v>
          </cell>
          <cell r="C1311">
            <v>5430000</v>
          </cell>
          <cell r="D1311">
            <v>0</v>
          </cell>
          <cell r="E1311">
            <v>0</v>
          </cell>
          <cell r="F1311">
            <v>5430</v>
          </cell>
          <cell r="G1311">
            <v>0</v>
          </cell>
          <cell r="H1311">
            <v>0</v>
          </cell>
        </row>
        <row r="1312">
          <cell r="B1312">
            <v>225005</v>
          </cell>
          <cell r="C1312">
            <v>19498500000</v>
          </cell>
          <cell r="D1312">
            <v>0</v>
          </cell>
          <cell r="E1312">
            <v>0</v>
          </cell>
          <cell r="F1312">
            <v>19498500</v>
          </cell>
          <cell r="G1312">
            <v>0</v>
          </cell>
          <cell r="H1312">
            <v>0</v>
          </cell>
        </row>
        <row r="1313">
          <cell r="B1313">
            <v>225010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225015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225020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225025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225030</v>
          </cell>
          <cell r="C1317">
            <v>19503930000</v>
          </cell>
          <cell r="D1317">
            <v>0</v>
          </cell>
          <cell r="E1317">
            <v>0</v>
          </cell>
          <cell r="F1317">
            <v>19503930</v>
          </cell>
          <cell r="G1317">
            <v>0</v>
          </cell>
          <cell r="H1317">
            <v>0</v>
          </cell>
        </row>
        <row r="1318">
          <cell r="B1318">
            <v>225035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225040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225045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225095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230000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231000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231005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231010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231015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231020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231025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231030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231035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231040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231045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231050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</row>
        <row r="1334">
          <cell r="B1334">
            <v>231055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235700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235705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235710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240000</v>
          </cell>
          <cell r="C1338">
            <v>3249980438997.8398</v>
          </cell>
          <cell r="D1338">
            <v>2091379305337.1899</v>
          </cell>
          <cell r="E1338">
            <v>1983888746683.71</v>
          </cell>
          <cell r="F1338">
            <v>3249980439</v>
          </cell>
          <cell r="G1338">
            <v>2091379305</v>
          </cell>
          <cell r="H1338">
            <v>1983888747</v>
          </cell>
        </row>
        <row r="1339">
          <cell r="B1339">
            <v>240500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240505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240510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240515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240520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240525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241000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241005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241010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241500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241505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241595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</row>
        <row r="1351">
          <cell r="B1351">
            <v>242000</v>
          </cell>
          <cell r="C1351">
            <v>6598565230</v>
          </cell>
          <cell r="D1351">
            <v>2074906359</v>
          </cell>
          <cell r="E1351">
            <v>1128622553</v>
          </cell>
          <cell r="F1351">
            <v>6598565</v>
          </cell>
          <cell r="G1351">
            <v>2074906</v>
          </cell>
          <cell r="H1351">
            <v>1128623</v>
          </cell>
        </row>
        <row r="1352">
          <cell r="B1352">
            <v>242500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243000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243005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243500</v>
          </cell>
          <cell r="C1355">
            <v>39997895856.370003</v>
          </cell>
          <cell r="D1355">
            <v>41123559232.269997</v>
          </cell>
          <cell r="E1355">
            <v>31769342547.049999</v>
          </cell>
          <cell r="F1355">
            <v>39997896</v>
          </cell>
          <cell r="G1355">
            <v>41123559</v>
          </cell>
          <cell r="H1355">
            <v>31769343</v>
          </cell>
        </row>
        <row r="1356">
          <cell r="B1356">
            <v>243505</v>
          </cell>
          <cell r="C1356">
            <v>38109246166</v>
          </cell>
          <cell r="D1356">
            <v>39910049675</v>
          </cell>
          <cell r="E1356">
            <v>30353169471</v>
          </cell>
          <cell r="F1356">
            <v>38109246</v>
          </cell>
          <cell r="G1356">
            <v>39910050</v>
          </cell>
          <cell r="H1356">
            <v>30353169</v>
          </cell>
        </row>
        <row r="1357">
          <cell r="B1357">
            <v>243510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243515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</row>
        <row r="1359">
          <cell r="B1359">
            <v>243520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</row>
        <row r="1360">
          <cell r="B1360">
            <v>243525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</row>
        <row r="1361">
          <cell r="B1361">
            <v>243530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243555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243560</v>
          </cell>
          <cell r="C1363">
            <v>1888649690.3699999</v>
          </cell>
          <cell r="D1363">
            <v>1213509557.27</v>
          </cell>
          <cell r="E1363">
            <v>1416173076.05</v>
          </cell>
          <cell r="F1363">
            <v>1888650</v>
          </cell>
          <cell r="G1363">
            <v>1213510</v>
          </cell>
          <cell r="H1363">
            <v>1416173</v>
          </cell>
        </row>
        <row r="1364">
          <cell r="B1364">
            <v>244000</v>
          </cell>
          <cell r="C1364">
            <v>3203383977911.4702</v>
          </cell>
          <cell r="D1364">
            <v>2048180839745.9199</v>
          </cell>
          <cell r="E1364">
            <v>1950990781583.6599</v>
          </cell>
          <cell r="F1364">
            <v>3203383978</v>
          </cell>
          <cell r="G1364">
            <v>2048180840</v>
          </cell>
          <cell r="H1364">
            <v>1950990782</v>
          </cell>
        </row>
        <row r="1365">
          <cell r="B1365">
            <v>244005</v>
          </cell>
          <cell r="C1365">
            <v>533737788581.08002</v>
          </cell>
          <cell r="D1365">
            <v>19360459873.68</v>
          </cell>
          <cell r="E1365">
            <v>225587581298.48999</v>
          </cell>
          <cell r="F1365">
            <v>533737789</v>
          </cell>
          <cell r="G1365">
            <v>19360460</v>
          </cell>
          <cell r="H1365">
            <v>225587581</v>
          </cell>
        </row>
        <row r="1366">
          <cell r="B1366">
            <v>244010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244015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</row>
        <row r="1368">
          <cell r="B1368">
            <v>244020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244025</v>
          </cell>
          <cell r="C1369">
            <v>1353000915</v>
          </cell>
          <cell r="D1369">
            <v>274800737.60000002</v>
          </cell>
          <cell r="E1369">
            <v>38235964707.18</v>
          </cell>
          <cell r="F1369">
            <v>1353001</v>
          </cell>
          <cell r="G1369">
            <v>274801</v>
          </cell>
          <cell r="H1369">
            <v>38235965</v>
          </cell>
        </row>
        <row r="1370">
          <cell r="B1370">
            <v>244030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</row>
        <row r="1371">
          <cell r="B1371">
            <v>244035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244040</v>
          </cell>
          <cell r="C1372">
            <v>131083839332.03999</v>
          </cell>
          <cell r="D1372">
            <v>136298646130.16</v>
          </cell>
          <cell r="E1372">
            <v>51574913564.790001</v>
          </cell>
          <cell r="F1372">
            <v>131083839</v>
          </cell>
          <cell r="G1372">
            <v>136298646</v>
          </cell>
          <cell r="H1372">
            <v>51574914</v>
          </cell>
        </row>
        <row r="1373">
          <cell r="B1373">
            <v>244045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244050</v>
          </cell>
          <cell r="C1374">
            <v>1850078318645.1399</v>
          </cell>
          <cell r="D1374">
            <v>1458725862466.0801</v>
          </cell>
          <cell r="E1374">
            <v>1213720042651.03</v>
          </cell>
          <cell r="F1374">
            <v>1850078319</v>
          </cell>
          <cell r="G1374">
            <v>1458725862</v>
          </cell>
          <cell r="H1374">
            <v>1213720043</v>
          </cell>
        </row>
        <row r="1375">
          <cell r="B1375">
            <v>244055</v>
          </cell>
          <cell r="C1375">
            <v>687131030438.20996</v>
          </cell>
          <cell r="D1375">
            <v>433521070538.40002</v>
          </cell>
          <cell r="E1375">
            <v>421872279362.16998</v>
          </cell>
          <cell r="F1375">
            <v>687131030</v>
          </cell>
          <cell r="G1375">
            <v>433521071</v>
          </cell>
          <cell r="H1375">
            <v>421872279</v>
          </cell>
        </row>
        <row r="1376">
          <cell r="B1376">
            <v>244095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244500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244505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244595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245000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245005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245010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245015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245020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245025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245030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245035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245095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245500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245505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245510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245515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245520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245525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</row>
        <row r="1395">
          <cell r="B1395">
            <v>245595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</row>
        <row r="1396">
          <cell r="B1396">
            <v>249000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</row>
        <row r="1397">
          <cell r="B1397">
            <v>249005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</row>
        <row r="1398">
          <cell r="B1398">
            <v>249010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250000</v>
          </cell>
          <cell r="C1399">
            <v>203859604621.23999</v>
          </cell>
          <cell r="D1399">
            <v>130132820289.64</v>
          </cell>
          <cell r="E1399">
            <v>133474045737.95</v>
          </cell>
          <cell r="F1399">
            <v>203859605</v>
          </cell>
          <cell r="G1399">
            <v>130132820</v>
          </cell>
          <cell r="H1399">
            <v>133474046</v>
          </cell>
        </row>
        <row r="1400">
          <cell r="B1400">
            <v>250100</v>
          </cell>
          <cell r="C1400">
            <v>375171673.57999998</v>
          </cell>
          <cell r="D1400">
            <v>315759958.51999998</v>
          </cell>
          <cell r="E1400">
            <v>319753778.51999998</v>
          </cell>
          <cell r="F1400">
            <v>375172</v>
          </cell>
          <cell r="G1400">
            <v>315760</v>
          </cell>
          <cell r="H1400">
            <v>319754</v>
          </cell>
        </row>
        <row r="1401">
          <cell r="B1401">
            <v>250105</v>
          </cell>
          <cell r="C1401">
            <v>166064563.88999999</v>
          </cell>
          <cell r="D1401">
            <v>66466670</v>
          </cell>
          <cell r="E1401">
            <v>143310840</v>
          </cell>
          <cell r="F1401">
            <v>166065</v>
          </cell>
          <cell r="G1401">
            <v>66467</v>
          </cell>
          <cell r="H1401">
            <v>143311</v>
          </cell>
        </row>
        <row r="1402">
          <cell r="B1402">
            <v>250110</v>
          </cell>
          <cell r="C1402">
            <v>209107109.69</v>
          </cell>
          <cell r="D1402">
            <v>249293288.52000001</v>
          </cell>
          <cell r="E1402">
            <v>176442938.52000001</v>
          </cell>
          <cell r="F1402">
            <v>209107</v>
          </cell>
          <cell r="G1402">
            <v>249293</v>
          </cell>
          <cell r="H1402">
            <v>176443</v>
          </cell>
        </row>
        <row r="1403">
          <cell r="B1403">
            <v>250115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250195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B1405">
            <v>250200</v>
          </cell>
          <cell r="C1405">
            <v>120369964</v>
          </cell>
          <cell r="D1405">
            <v>62991152</v>
          </cell>
          <cell r="E1405">
            <v>87974684</v>
          </cell>
          <cell r="F1405">
            <v>120370</v>
          </cell>
          <cell r="G1405">
            <v>62991</v>
          </cell>
          <cell r="H1405">
            <v>87975</v>
          </cell>
        </row>
        <row r="1406">
          <cell r="B1406">
            <v>250205</v>
          </cell>
          <cell r="C1406">
            <v>101108304</v>
          </cell>
          <cell r="D1406">
            <v>49541152</v>
          </cell>
          <cell r="E1406">
            <v>48354000</v>
          </cell>
          <cell r="F1406">
            <v>101108</v>
          </cell>
          <cell r="G1406">
            <v>49541</v>
          </cell>
          <cell r="H1406">
            <v>48354</v>
          </cell>
        </row>
        <row r="1407">
          <cell r="B1407">
            <v>250210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250215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</row>
        <row r="1409">
          <cell r="B1409">
            <v>250220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</row>
        <row r="1410">
          <cell r="B1410">
            <v>250225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</row>
        <row r="1411">
          <cell r="B1411">
            <v>250230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250295</v>
          </cell>
          <cell r="C1412">
            <v>19261660</v>
          </cell>
          <cell r="D1412">
            <v>13450000</v>
          </cell>
          <cell r="E1412">
            <v>39620684</v>
          </cell>
          <cell r="F1412">
            <v>19262</v>
          </cell>
          <cell r="G1412">
            <v>13450</v>
          </cell>
          <cell r="H1412">
            <v>39621</v>
          </cell>
        </row>
        <row r="1413">
          <cell r="B1413">
            <v>250300</v>
          </cell>
          <cell r="C1413">
            <v>30631512988.650002</v>
          </cell>
          <cell r="D1413">
            <v>15847192328.16</v>
          </cell>
          <cell r="E1413">
            <v>4008419671.27</v>
          </cell>
          <cell r="F1413">
            <v>30631513</v>
          </cell>
          <cell r="G1413">
            <v>15847192</v>
          </cell>
          <cell r="H1413">
            <v>4008420</v>
          </cell>
        </row>
        <row r="1414">
          <cell r="B1414">
            <v>250305</v>
          </cell>
          <cell r="C1414">
            <v>29498244487.650002</v>
          </cell>
          <cell r="D1414">
            <v>14739996823.48</v>
          </cell>
          <cell r="E1414">
            <v>2538153346.0100002</v>
          </cell>
          <cell r="F1414">
            <v>29498244</v>
          </cell>
          <cell r="G1414">
            <v>14739997</v>
          </cell>
          <cell r="H1414">
            <v>2538153</v>
          </cell>
        </row>
        <row r="1415">
          <cell r="B1415">
            <v>250310</v>
          </cell>
          <cell r="C1415">
            <v>984994015</v>
          </cell>
          <cell r="D1415">
            <v>975770307</v>
          </cell>
          <cell r="E1415">
            <v>1278921899</v>
          </cell>
          <cell r="F1415">
            <v>984994</v>
          </cell>
          <cell r="G1415">
            <v>975770</v>
          </cell>
          <cell r="H1415">
            <v>1278922</v>
          </cell>
        </row>
        <row r="1416">
          <cell r="B1416">
            <v>250315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</row>
        <row r="1417">
          <cell r="B1417">
            <v>250320</v>
          </cell>
          <cell r="C1417">
            <v>12328.11</v>
          </cell>
          <cell r="D1417">
            <v>0</v>
          </cell>
          <cell r="E1417">
            <v>0</v>
          </cell>
          <cell r="F1417">
            <v>12</v>
          </cell>
          <cell r="G1417">
            <v>0</v>
          </cell>
          <cell r="H1417">
            <v>0</v>
          </cell>
        </row>
        <row r="1418">
          <cell r="B1418">
            <v>250325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</row>
        <row r="1419">
          <cell r="B1419">
            <v>250330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</row>
        <row r="1420">
          <cell r="B1420">
            <v>250335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250340</v>
          </cell>
          <cell r="C1421">
            <v>148262157.88999999</v>
          </cell>
          <cell r="D1421">
            <v>131425197.68000001</v>
          </cell>
          <cell r="E1421">
            <v>190864426.25999999</v>
          </cell>
          <cell r="F1421">
            <v>148262</v>
          </cell>
          <cell r="G1421">
            <v>131425</v>
          </cell>
          <cell r="H1421">
            <v>190864</v>
          </cell>
        </row>
        <row r="1422">
          <cell r="B1422">
            <v>250345</v>
          </cell>
          <cell r="C1422">
            <v>0</v>
          </cell>
          <cell r="D1422">
            <v>0</v>
          </cell>
          <cell r="E1422">
            <v>480000</v>
          </cell>
          <cell r="F1422">
            <v>0</v>
          </cell>
          <cell r="G1422">
            <v>0</v>
          </cell>
          <cell r="H1422">
            <v>480</v>
          </cell>
        </row>
        <row r="1423">
          <cell r="B1423">
            <v>250400</v>
          </cell>
          <cell r="C1423">
            <v>2277511654.1199999</v>
          </cell>
          <cell r="D1423">
            <v>2288292013.1199999</v>
          </cell>
          <cell r="E1423">
            <v>2267898062.3499999</v>
          </cell>
          <cell r="F1423">
            <v>2277512</v>
          </cell>
          <cell r="G1423">
            <v>2288292</v>
          </cell>
          <cell r="H1423">
            <v>2267898</v>
          </cell>
        </row>
        <row r="1424">
          <cell r="B1424">
            <v>250405</v>
          </cell>
          <cell r="C1424">
            <v>2277511654.1199999</v>
          </cell>
          <cell r="D1424">
            <v>2288292013.1199999</v>
          </cell>
          <cell r="E1424">
            <v>2267898062.3499999</v>
          </cell>
          <cell r="F1424">
            <v>2277512</v>
          </cell>
          <cell r="G1424">
            <v>2288292</v>
          </cell>
          <cell r="H1424">
            <v>2267898</v>
          </cell>
        </row>
        <row r="1425">
          <cell r="B1425">
            <v>250410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250415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B1427">
            <v>250500</v>
          </cell>
          <cell r="C1427">
            <v>37412891</v>
          </cell>
          <cell r="D1427">
            <v>34477453.710000001</v>
          </cell>
          <cell r="E1427">
            <v>0</v>
          </cell>
          <cell r="F1427">
            <v>37413</v>
          </cell>
          <cell r="G1427">
            <v>34477</v>
          </cell>
          <cell r="H1427">
            <v>0</v>
          </cell>
        </row>
        <row r="1428">
          <cell r="B1428">
            <v>250600</v>
          </cell>
          <cell r="C1428">
            <v>33464209</v>
          </cell>
          <cell r="D1428">
            <v>29316111</v>
          </cell>
          <cell r="E1428">
            <v>21487333</v>
          </cell>
          <cell r="F1428">
            <v>33464</v>
          </cell>
          <cell r="G1428">
            <v>29316</v>
          </cell>
          <cell r="H1428">
            <v>21487</v>
          </cell>
        </row>
        <row r="1429">
          <cell r="B1429">
            <v>250605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250610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250615</v>
          </cell>
          <cell r="C1431">
            <v>33366000</v>
          </cell>
          <cell r="D1431">
            <v>25829171</v>
          </cell>
          <cell r="E1431">
            <v>12767240</v>
          </cell>
          <cell r="F1431">
            <v>33366</v>
          </cell>
          <cell r="G1431">
            <v>25829</v>
          </cell>
          <cell r="H1431">
            <v>12767</v>
          </cell>
        </row>
        <row r="1432">
          <cell r="B1432">
            <v>250620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</row>
        <row r="1433">
          <cell r="B1433">
            <v>250625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</row>
        <row r="1434">
          <cell r="B1434">
            <v>250630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250635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B1436">
            <v>250640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250645</v>
          </cell>
          <cell r="C1437">
            <v>98209</v>
          </cell>
          <cell r="D1437">
            <v>3486940</v>
          </cell>
          <cell r="E1437">
            <v>8720093</v>
          </cell>
          <cell r="F1437">
            <v>98</v>
          </cell>
          <cell r="G1437">
            <v>3487</v>
          </cell>
          <cell r="H1437">
            <v>8720</v>
          </cell>
        </row>
        <row r="1438">
          <cell r="B1438">
            <v>250700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250705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250710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250800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250805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</row>
        <row r="1443">
          <cell r="B1443">
            <v>250810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</row>
        <row r="1444">
          <cell r="B1444">
            <v>250895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</row>
        <row r="1445">
          <cell r="B1445">
            <v>250900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251000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251100</v>
          </cell>
          <cell r="C1447">
            <v>6002611898.5</v>
          </cell>
          <cell r="D1447">
            <v>7929285648.4799995</v>
          </cell>
          <cell r="E1447">
            <v>9592687279.4899998</v>
          </cell>
          <cell r="F1447">
            <v>6002612</v>
          </cell>
          <cell r="G1447">
            <v>7929286</v>
          </cell>
          <cell r="H1447">
            <v>9592687</v>
          </cell>
        </row>
        <row r="1448">
          <cell r="B1448">
            <v>251105</v>
          </cell>
          <cell r="C1448">
            <v>5970923906.5</v>
          </cell>
          <cell r="D1448">
            <v>7903571815.4799995</v>
          </cell>
          <cell r="E1448">
            <v>9542687279.4899998</v>
          </cell>
          <cell r="F1448">
            <v>5970924</v>
          </cell>
          <cell r="G1448">
            <v>7903572</v>
          </cell>
          <cell r="H1448">
            <v>9542687</v>
          </cell>
        </row>
        <row r="1449">
          <cell r="B1449">
            <v>251110</v>
          </cell>
          <cell r="C1449">
            <v>31687992</v>
          </cell>
          <cell r="D1449">
            <v>25713833</v>
          </cell>
          <cell r="E1449">
            <v>50000000</v>
          </cell>
          <cell r="F1449">
            <v>31688</v>
          </cell>
          <cell r="G1449">
            <v>25714</v>
          </cell>
          <cell r="H1449">
            <v>50000</v>
          </cell>
        </row>
        <row r="1450">
          <cell r="B1450">
            <v>251115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251195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251200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251300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251400</v>
          </cell>
          <cell r="C1454">
            <v>38715</v>
          </cell>
          <cell r="D1454">
            <v>78118434</v>
          </cell>
          <cell r="E1454">
            <v>78237153</v>
          </cell>
          <cell r="F1454">
            <v>39</v>
          </cell>
          <cell r="G1454">
            <v>78118</v>
          </cell>
          <cell r="H1454">
            <v>78237</v>
          </cell>
        </row>
        <row r="1455">
          <cell r="B1455">
            <v>251405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251406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251407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251408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251409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251410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251411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251412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251413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251414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251415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251416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251417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251418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251419</v>
          </cell>
          <cell r="C1469">
            <v>0</v>
          </cell>
          <cell r="D1469">
            <v>78000000</v>
          </cell>
          <cell r="E1469">
            <v>78000000</v>
          </cell>
          <cell r="F1469">
            <v>0</v>
          </cell>
          <cell r="G1469">
            <v>78000</v>
          </cell>
          <cell r="H1469">
            <v>78000</v>
          </cell>
        </row>
        <row r="1470">
          <cell r="B1470">
            <v>251420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251421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251422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251423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251424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251425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251426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251427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251428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251429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251495</v>
          </cell>
          <cell r="C1480">
            <v>38715</v>
          </cell>
          <cell r="D1480">
            <v>118434</v>
          </cell>
          <cell r="E1480">
            <v>237153</v>
          </cell>
          <cell r="F1480">
            <v>39</v>
          </cell>
          <cell r="G1480">
            <v>118</v>
          </cell>
          <cell r="H1480">
            <v>237</v>
          </cell>
        </row>
        <row r="1481">
          <cell r="B1481">
            <v>251500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251505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251510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251600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251605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251610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251615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251620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251625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251630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251635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251700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251705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251710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251715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251720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</row>
        <row r="1497">
          <cell r="B1497">
            <v>251725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</row>
        <row r="1498">
          <cell r="B1498">
            <v>251800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251805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251810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251900</v>
          </cell>
          <cell r="C1501">
            <v>5990759269.8400002</v>
          </cell>
          <cell r="D1501">
            <v>5600129207.0500002</v>
          </cell>
          <cell r="E1501">
            <v>5709719934.2600002</v>
          </cell>
          <cell r="F1501">
            <v>5990759</v>
          </cell>
          <cell r="G1501">
            <v>5600129</v>
          </cell>
          <cell r="H1501">
            <v>5709720</v>
          </cell>
        </row>
        <row r="1502">
          <cell r="B1502">
            <v>251905</v>
          </cell>
          <cell r="C1502">
            <v>4246383582.0100002</v>
          </cell>
          <cell r="D1502">
            <v>3866174221.3400002</v>
          </cell>
          <cell r="E1502">
            <v>5473975406.5600004</v>
          </cell>
          <cell r="F1502">
            <v>4246384</v>
          </cell>
          <cell r="G1502">
            <v>3866174</v>
          </cell>
          <cell r="H1502">
            <v>5473975</v>
          </cell>
        </row>
        <row r="1503">
          <cell r="B1503">
            <v>251910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</row>
        <row r="1504">
          <cell r="B1504">
            <v>251915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251920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</row>
        <row r="1506">
          <cell r="B1506">
            <v>251925</v>
          </cell>
          <cell r="C1506">
            <v>607785</v>
          </cell>
          <cell r="D1506">
            <v>926923</v>
          </cell>
          <cell r="E1506">
            <v>636387</v>
          </cell>
          <cell r="F1506">
            <v>608</v>
          </cell>
          <cell r="G1506">
            <v>927</v>
          </cell>
          <cell r="H1506">
            <v>636</v>
          </cell>
        </row>
        <row r="1507">
          <cell r="B1507">
            <v>251930</v>
          </cell>
          <cell r="C1507">
            <v>24143500</v>
          </cell>
          <cell r="D1507">
            <v>19162875</v>
          </cell>
          <cell r="E1507">
            <v>19288800</v>
          </cell>
          <cell r="F1507">
            <v>24144</v>
          </cell>
          <cell r="G1507">
            <v>19163</v>
          </cell>
          <cell r="H1507">
            <v>19289</v>
          </cell>
        </row>
        <row r="1508">
          <cell r="B1508">
            <v>251935</v>
          </cell>
          <cell r="C1508">
            <v>299533674</v>
          </cell>
          <cell r="D1508">
            <v>307870574</v>
          </cell>
          <cell r="E1508">
            <v>67806881</v>
          </cell>
          <cell r="F1508">
            <v>299534</v>
          </cell>
          <cell r="G1508">
            <v>307871</v>
          </cell>
          <cell r="H1508">
            <v>67807</v>
          </cell>
        </row>
        <row r="1509">
          <cell r="B1509">
            <v>251940</v>
          </cell>
          <cell r="C1509">
            <v>39047700</v>
          </cell>
          <cell r="D1509">
            <v>40524128</v>
          </cell>
          <cell r="E1509">
            <v>38297380</v>
          </cell>
          <cell r="F1509">
            <v>39048</v>
          </cell>
          <cell r="G1509">
            <v>40524</v>
          </cell>
          <cell r="H1509">
            <v>38297</v>
          </cell>
        </row>
        <row r="1510">
          <cell r="B1510">
            <v>251945</v>
          </cell>
          <cell r="C1510">
            <v>1288405957</v>
          </cell>
          <cell r="D1510">
            <v>1224210376</v>
          </cell>
          <cell r="E1510">
            <v>25248676</v>
          </cell>
          <cell r="F1510">
            <v>1288406</v>
          </cell>
          <cell r="G1510">
            <v>1224210</v>
          </cell>
          <cell r="H1510">
            <v>25249</v>
          </cell>
        </row>
        <row r="1511">
          <cell r="B1511">
            <v>251995</v>
          </cell>
          <cell r="C1511">
            <v>92637071.829999998</v>
          </cell>
          <cell r="D1511">
            <v>141260109.71000001</v>
          </cell>
          <cell r="E1511">
            <v>84466403.700000003</v>
          </cell>
          <cell r="F1511">
            <v>92637</v>
          </cell>
          <cell r="G1511">
            <v>141260</v>
          </cell>
          <cell r="H1511">
            <v>84466</v>
          </cell>
        </row>
        <row r="1512">
          <cell r="B1512">
            <v>252000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252005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252010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252015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252100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252200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252300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252400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252405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252410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252500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252600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252700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252800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252900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252905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252910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252915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252920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252925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252995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253000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253100</v>
          </cell>
          <cell r="C1534">
            <v>0</v>
          </cell>
          <cell r="D1534">
            <v>976804227</v>
          </cell>
          <cell r="E1534">
            <v>976804227</v>
          </cell>
          <cell r="F1534">
            <v>0</v>
          </cell>
          <cell r="G1534">
            <v>976804</v>
          </cell>
          <cell r="H1534">
            <v>976804</v>
          </cell>
        </row>
        <row r="1535">
          <cell r="B1535">
            <v>253200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B1536">
            <v>253300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B1537">
            <v>253400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253405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253410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253700</v>
          </cell>
          <cell r="C1540">
            <v>0</v>
          </cell>
          <cell r="D1540">
            <v>0</v>
          </cell>
          <cell r="E1540">
            <v>50819.79</v>
          </cell>
          <cell r="F1540">
            <v>0</v>
          </cell>
          <cell r="G1540">
            <v>0</v>
          </cell>
          <cell r="H1540">
            <v>51</v>
          </cell>
        </row>
        <row r="1541">
          <cell r="B1541">
            <v>253705</v>
          </cell>
          <cell r="C1541">
            <v>0</v>
          </cell>
          <cell r="D1541">
            <v>0</v>
          </cell>
          <cell r="E1541">
            <v>50819.79</v>
          </cell>
          <cell r="F1541">
            <v>0</v>
          </cell>
          <cell r="G1541">
            <v>0</v>
          </cell>
          <cell r="H1541">
            <v>51</v>
          </cell>
        </row>
        <row r="1542">
          <cell r="B1542">
            <v>253710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253715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253900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254000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254005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254010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254015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254100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254200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254300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254400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254500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254600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254605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254610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254615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254620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254700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254800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254805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254810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254900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255000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255005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255100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255200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255300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255305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255310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255315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255320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255325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255330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255395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255400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255405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255410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255500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255505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255510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255515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255520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255525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255530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255535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255540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255600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255605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</row>
        <row r="1590">
          <cell r="B1590">
            <v>255610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255615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255620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255625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255800</v>
          </cell>
          <cell r="C1594">
            <v>126699912326</v>
          </cell>
          <cell r="D1594">
            <v>80452323414.460007</v>
          </cell>
          <cell r="E1594">
            <v>97184445715.410004</v>
          </cell>
          <cell r="F1594">
            <v>126699912</v>
          </cell>
          <cell r="G1594">
            <v>80452323</v>
          </cell>
          <cell r="H1594">
            <v>97184446</v>
          </cell>
        </row>
        <row r="1595">
          <cell r="B1595">
            <v>255900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255905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255910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</row>
        <row r="1598">
          <cell r="B1598">
            <v>256000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256500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256600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257000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259000</v>
          </cell>
          <cell r="C1602">
            <v>31690839031.549999</v>
          </cell>
          <cell r="D1602">
            <v>16518130342.139999</v>
          </cell>
          <cell r="E1602">
            <v>13226567079.860001</v>
          </cell>
          <cell r="F1602">
            <v>31690839</v>
          </cell>
          <cell r="G1602">
            <v>16518130</v>
          </cell>
          <cell r="H1602">
            <v>13226567</v>
          </cell>
        </row>
        <row r="1603">
          <cell r="B1603">
            <v>259005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259010</v>
          </cell>
          <cell r="C1604">
            <v>2603995.5299999998</v>
          </cell>
          <cell r="D1604">
            <v>2603995.5299999998</v>
          </cell>
          <cell r="E1604">
            <v>482665531.52999997</v>
          </cell>
          <cell r="F1604">
            <v>2604</v>
          </cell>
          <cell r="G1604">
            <v>2604</v>
          </cell>
          <cell r="H1604">
            <v>482666</v>
          </cell>
        </row>
        <row r="1605">
          <cell r="B1605">
            <v>259015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</row>
        <row r="1606">
          <cell r="B1606">
            <v>259020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259030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259040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259045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259050</v>
          </cell>
          <cell r="C1610">
            <v>1036588947.5700001</v>
          </cell>
          <cell r="D1610">
            <v>724156054.69000006</v>
          </cell>
          <cell r="E1610">
            <v>699721929.73000002</v>
          </cell>
          <cell r="F1610">
            <v>1036589</v>
          </cell>
          <cell r="G1610">
            <v>724156</v>
          </cell>
          <cell r="H1610">
            <v>699722</v>
          </cell>
        </row>
        <row r="1611">
          <cell r="B1611">
            <v>259055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259065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259070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</row>
        <row r="1614">
          <cell r="B1614">
            <v>259075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259080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259085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259090</v>
          </cell>
          <cell r="C1617">
            <v>2123363120.3299999</v>
          </cell>
          <cell r="D1617">
            <v>3049070420.6500001</v>
          </cell>
          <cell r="E1617">
            <v>3089607641.8899999</v>
          </cell>
          <cell r="F1617">
            <v>2123363</v>
          </cell>
          <cell r="G1617">
            <v>3049070</v>
          </cell>
          <cell r="H1617">
            <v>3089608</v>
          </cell>
        </row>
        <row r="1618">
          <cell r="B1618">
            <v>259095</v>
          </cell>
          <cell r="C1618">
            <v>28528282968.119999</v>
          </cell>
          <cell r="D1618">
            <v>12742299871.27</v>
          </cell>
          <cell r="E1618">
            <v>8954571976.7099991</v>
          </cell>
          <cell r="F1618">
            <v>28528283</v>
          </cell>
          <cell r="G1618">
            <v>12742300</v>
          </cell>
          <cell r="H1618">
            <v>8954572</v>
          </cell>
        </row>
        <row r="1619">
          <cell r="B1619">
            <v>259500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259505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259600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260000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261000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261005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261010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261015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261500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261505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261510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261515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261520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261525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261530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261595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261600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262000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262500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263000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263005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263010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263500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263505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263510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263515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263520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263525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263530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263595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264000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264005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264010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264015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264500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265000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265005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265010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265015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265020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265025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265030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265500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265505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265510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265515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265520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265525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266000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266005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266500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266505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266510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266515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266520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266595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268000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268005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268010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</row>
        <row r="1678">
          <cell r="B1678">
            <v>268015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</row>
        <row r="1679">
          <cell r="B1679">
            <v>268020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</row>
        <row r="1680">
          <cell r="B1680">
            <v>268025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</row>
        <row r="1681">
          <cell r="B1681">
            <v>268030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</row>
        <row r="1682">
          <cell r="B1682">
            <v>270000</v>
          </cell>
          <cell r="C1682">
            <v>6935424736.7799997</v>
          </cell>
          <cell r="D1682">
            <v>6574193513.3000002</v>
          </cell>
          <cell r="E1682">
            <v>7268422502.5200005</v>
          </cell>
          <cell r="F1682">
            <v>6935425</v>
          </cell>
          <cell r="G1682">
            <v>6574194</v>
          </cell>
          <cell r="H1682">
            <v>7268423</v>
          </cell>
        </row>
        <row r="1683">
          <cell r="B1683">
            <v>270500</v>
          </cell>
          <cell r="C1683">
            <v>648942171.64999998</v>
          </cell>
          <cell r="D1683">
            <v>554158398</v>
          </cell>
          <cell r="E1683">
            <v>692319025</v>
          </cell>
          <cell r="F1683">
            <v>648942</v>
          </cell>
          <cell r="G1683">
            <v>554158</v>
          </cell>
          <cell r="H1683">
            <v>692319</v>
          </cell>
        </row>
        <row r="1684">
          <cell r="B1684">
            <v>271000</v>
          </cell>
          <cell r="C1684">
            <v>1421226893</v>
          </cell>
          <cell r="D1684">
            <v>1385711421.4100001</v>
          </cell>
          <cell r="E1684">
            <v>1500452355.4100001</v>
          </cell>
          <cell r="F1684">
            <v>1421227</v>
          </cell>
          <cell r="G1684">
            <v>1385711</v>
          </cell>
          <cell r="H1684">
            <v>1500452</v>
          </cell>
        </row>
        <row r="1685">
          <cell r="B1685">
            <v>271500</v>
          </cell>
          <cell r="C1685">
            <v>166116309</v>
          </cell>
          <cell r="D1685">
            <v>160598180</v>
          </cell>
          <cell r="E1685">
            <v>173507181</v>
          </cell>
          <cell r="F1685">
            <v>166116</v>
          </cell>
          <cell r="G1685">
            <v>160598</v>
          </cell>
          <cell r="H1685">
            <v>173507</v>
          </cell>
        </row>
        <row r="1686">
          <cell r="B1686">
            <v>272000</v>
          </cell>
          <cell r="C1686">
            <v>4056071232</v>
          </cell>
          <cell r="D1686">
            <v>3836611469.5999999</v>
          </cell>
          <cell r="E1686">
            <v>4341265942.3999996</v>
          </cell>
          <cell r="F1686">
            <v>4056071</v>
          </cell>
          <cell r="G1686">
            <v>3836611</v>
          </cell>
          <cell r="H1686">
            <v>4341266</v>
          </cell>
        </row>
        <row r="1687">
          <cell r="B1687">
            <v>272500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273000</v>
          </cell>
          <cell r="C1688">
            <v>318839220.89999998</v>
          </cell>
          <cell r="D1688">
            <v>330358074.29000002</v>
          </cell>
          <cell r="E1688">
            <v>280891933.70999998</v>
          </cell>
          <cell r="F1688">
            <v>318839</v>
          </cell>
          <cell r="G1688">
            <v>330358</v>
          </cell>
          <cell r="H1688">
            <v>280892</v>
          </cell>
        </row>
        <row r="1689">
          <cell r="B1689">
            <v>273500</v>
          </cell>
          <cell r="C1689">
            <v>42511897</v>
          </cell>
          <cell r="D1689">
            <v>44047744</v>
          </cell>
          <cell r="E1689">
            <v>37452254</v>
          </cell>
          <cell r="F1689">
            <v>42512</v>
          </cell>
          <cell r="G1689">
            <v>44048</v>
          </cell>
          <cell r="H1689">
            <v>37452</v>
          </cell>
        </row>
        <row r="1690">
          <cell r="B1690">
            <v>274000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274500</v>
          </cell>
          <cell r="C1691">
            <v>0</v>
          </cell>
          <cell r="D1691">
            <v>26089500</v>
          </cell>
          <cell r="E1691">
            <v>0</v>
          </cell>
          <cell r="F1691">
            <v>0</v>
          </cell>
          <cell r="G1691">
            <v>26090</v>
          </cell>
          <cell r="H1691">
            <v>0</v>
          </cell>
        </row>
        <row r="1692">
          <cell r="B1692">
            <v>275000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275200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275205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275210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</row>
        <row r="1696">
          <cell r="B1696">
            <v>275500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276000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276500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279500</v>
          </cell>
          <cell r="C1699">
            <v>281717013.23000002</v>
          </cell>
          <cell r="D1699">
            <v>236618726</v>
          </cell>
          <cell r="E1699">
            <v>242533811</v>
          </cell>
          <cell r="F1699">
            <v>281717</v>
          </cell>
          <cell r="G1699">
            <v>236619</v>
          </cell>
          <cell r="H1699">
            <v>242534</v>
          </cell>
        </row>
        <row r="1700">
          <cell r="B1700">
            <v>280000</v>
          </cell>
          <cell r="C1700">
            <v>844384250.16999996</v>
          </cell>
          <cell r="D1700">
            <v>1249938001.5599999</v>
          </cell>
          <cell r="E1700">
            <v>2160292132.29</v>
          </cell>
          <cell r="F1700">
            <v>844384</v>
          </cell>
          <cell r="G1700">
            <v>1249938</v>
          </cell>
          <cell r="H1700">
            <v>2160292</v>
          </cell>
        </row>
        <row r="1701">
          <cell r="B1701">
            <v>280500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280505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280510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280515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280520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280525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280530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280535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280540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280545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280550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280555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280560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280565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280570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280575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280580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280585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280590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280591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280592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280595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280700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280800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280900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281000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281100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281200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281300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281305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281310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281315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281320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</row>
        <row r="1734">
          <cell r="B1734">
            <v>281325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281330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281335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281340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</row>
        <row r="1738">
          <cell r="B1738">
            <v>281400</v>
          </cell>
          <cell r="C1738">
            <v>323751178.26999998</v>
          </cell>
          <cell r="D1738">
            <v>788297751.90999997</v>
          </cell>
          <cell r="E1738">
            <v>725450797.21000004</v>
          </cell>
          <cell r="F1738">
            <v>323751</v>
          </cell>
          <cell r="G1738">
            <v>788298</v>
          </cell>
          <cell r="H1738">
            <v>725451</v>
          </cell>
        </row>
        <row r="1739">
          <cell r="B1739">
            <v>281405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281410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281415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</row>
        <row r="1742">
          <cell r="B1742">
            <v>281420</v>
          </cell>
          <cell r="C1742">
            <v>323751178.26999998</v>
          </cell>
          <cell r="D1742">
            <v>788297751.90999997</v>
          </cell>
          <cell r="E1742">
            <v>725450797.21000004</v>
          </cell>
          <cell r="F1742">
            <v>323751</v>
          </cell>
          <cell r="G1742">
            <v>788298</v>
          </cell>
          <cell r="H1742">
            <v>725451</v>
          </cell>
        </row>
        <row r="1743">
          <cell r="B1743">
            <v>281425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281430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281435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281495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281500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281505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281510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281600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281800</v>
          </cell>
          <cell r="C1751">
            <v>520633071.89999998</v>
          </cell>
          <cell r="D1751">
            <v>244693323.56</v>
          </cell>
          <cell r="E1751">
            <v>949185351.48000002</v>
          </cell>
          <cell r="F1751">
            <v>520633</v>
          </cell>
          <cell r="G1751">
            <v>244693</v>
          </cell>
          <cell r="H1751">
            <v>949185</v>
          </cell>
        </row>
        <row r="1752">
          <cell r="B1752">
            <v>281900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282000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282005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282010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282100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282105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282110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282115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282120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282200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282205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282210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</row>
        <row r="1764">
          <cell r="B1764">
            <v>282215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282220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</row>
        <row r="1766">
          <cell r="B1766">
            <v>282225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282300</v>
          </cell>
          <cell r="C1767">
            <v>0</v>
          </cell>
          <cell r="D1767">
            <v>216946926.09</v>
          </cell>
          <cell r="E1767">
            <v>485655983.60000002</v>
          </cell>
          <cell r="F1767">
            <v>0</v>
          </cell>
          <cell r="G1767">
            <v>216947</v>
          </cell>
          <cell r="H1767">
            <v>485656</v>
          </cell>
        </row>
        <row r="1768">
          <cell r="B1768">
            <v>290000</v>
          </cell>
          <cell r="C1768">
            <v>134433703988.17999</v>
          </cell>
          <cell r="D1768">
            <v>133738241137.28</v>
          </cell>
          <cell r="E1768">
            <v>143448291103.16</v>
          </cell>
          <cell r="F1768">
            <v>134433704</v>
          </cell>
          <cell r="G1768">
            <v>133738241</v>
          </cell>
          <cell r="H1768">
            <v>143448291</v>
          </cell>
        </row>
        <row r="1769">
          <cell r="B1769">
            <v>290600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290700</v>
          </cell>
          <cell r="C1770">
            <v>92942035616.089996</v>
          </cell>
          <cell r="D1770">
            <v>84675332285.300003</v>
          </cell>
          <cell r="E1770">
            <v>94969876054.800003</v>
          </cell>
          <cell r="F1770">
            <v>92942036</v>
          </cell>
          <cell r="G1770">
            <v>84675332</v>
          </cell>
          <cell r="H1770">
            <v>94969876</v>
          </cell>
        </row>
        <row r="1771">
          <cell r="B1771">
            <v>290705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290710</v>
          </cell>
          <cell r="C1772">
            <v>104259413.03</v>
          </cell>
          <cell r="D1772">
            <v>1118675330.03</v>
          </cell>
          <cell r="E1772">
            <v>101694595</v>
          </cell>
          <cell r="F1772">
            <v>104259</v>
          </cell>
          <cell r="G1772">
            <v>1118675</v>
          </cell>
          <cell r="H1772">
            <v>101695</v>
          </cell>
        </row>
        <row r="1773">
          <cell r="B1773">
            <v>290715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290720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290725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</row>
        <row r="1776">
          <cell r="B1776">
            <v>290730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</row>
        <row r="1777">
          <cell r="B1777">
            <v>290735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290740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290745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</row>
        <row r="1780">
          <cell r="B1780">
            <v>290795</v>
          </cell>
          <cell r="C1780">
            <v>92837776203.059998</v>
          </cell>
          <cell r="D1780">
            <v>83556656955.270004</v>
          </cell>
          <cell r="E1780">
            <v>94868181459.800003</v>
          </cell>
          <cell r="F1780">
            <v>92837776</v>
          </cell>
          <cell r="G1780">
            <v>83556657</v>
          </cell>
          <cell r="H1780">
            <v>94868181</v>
          </cell>
        </row>
        <row r="1781">
          <cell r="B1781">
            <v>290800</v>
          </cell>
          <cell r="C1781">
            <v>2602306267.9499998</v>
          </cell>
          <cell r="D1781">
            <v>1252938225.1400001</v>
          </cell>
          <cell r="E1781">
            <v>775379138.42999995</v>
          </cell>
          <cell r="F1781">
            <v>2602306</v>
          </cell>
          <cell r="G1781">
            <v>1252938</v>
          </cell>
          <cell r="H1781">
            <v>775379</v>
          </cell>
        </row>
        <row r="1782">
          <cell r="B1782">
            <v>291000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291100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291300</v>
          </cell>
          <cell r="C1784">
            <v>0</v>
          </cell>
          <cell r="D1784">
            <v>0</v>
          </cell>
          <cell r="E1784">
            <v>69805066.620000005</v>
          </cell>
          <cell r="F1784">
            <v>0</v>
          </cell>
          <cell r="G1784">
            <v>0</v>
          </cell>
          <cell r="H1784">
            <v>69805</v>
          </cell>
        </row>
        <row r="1785">
          <cell r="B1785">
            <v>291400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291600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291700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291900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291905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291910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291915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291920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291925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291930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291995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292000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293000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293100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293105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293110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293115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293120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293125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293130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293135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293140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293195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294000</v>
          </cell>
          <cell r="C1808">
            <v>270327807.12</v>
          </cell>
          <cell r="D1808">
            <v>316051436</v>
          </cell>
          <cell r="E1808">
            <v>29507730</v>
          </cell>
          <cell r="F1808">
            <v>270328</v>
          </cell>
          <cell r="G1808">
            <v>316051</v>
          </cell>
          <cell r="H1808">
            <v>29508</v>
          </cell>
        </row>
        <row r="1809">
          <cell r="B1809">
            <v>294095</v>
          </cell>
          <cell r="C1809">
            <v>270327807.12</v>
          </cell>
          <cell r="D1809">
            <v>316051436</v>
          </cell>
          <cell r="E1809">
            <v>29507730</v>
          </cell>
          <cell r="F1809">
            <v>270328</v>
          </cell>
          <cell r="G1809">
            <v>316051</v>
          </cell>
          <cell r="H1809">
            <v>29508</v>
          </cell>
        </row>
        <row r="1810">
          <cell r="B1810">
            <v>295000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296000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</row>
        <row r="1812">
          <cell r="B1812">
            <v>297000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297005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297010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297015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299000</v>
          </cell>
          <cell r="C1816">
            <v>38619034297.019997</v>
          </cell>
          <cell r="D1816">
            <v>47493919190.839996</v>
          </cell>
          <cell r="E1816">
            <v>47603723113.309998</v>
          </cell>
          <cell r="F1816">
            <v>38619034</v>
          </cell>
          <cell r="G1816">
            <v>47493919</v>
          </cell>
          <cell r="H1816">
            <v>47603723</v>
          </cell>
        </row>
        <row r="1817">
          <cell r="B1817">
            <v>299005</v>
          </cell>
          <cell r="C1817">
            <v>1544506554.1300001</v>
          </cell>
          <cell r="D1817">
            <v>2290819116.5300002</v>
          </cell>
          <cell r="E1817">
            <v>2939213127.8200002</v>
          </cell>
          <cell r="F1817">
            <v>1544507</v>
          </cell>
          <cell r="G1817">
            <v>2290819</v>
          </cell>
          <cell r="H1817">
            <v>2939213</v>
          </cell>
        </row>
        <row r="1818">
          <cell r="B1818">
            <v>299010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299015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</row>
        <row r="1820">
          <cell r="B1820">
            <v>299020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</row>
        <row r="1821">
          <cell r="B1821">
            <v>299025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</row>
        <row r="1822">
          <cell r="B1822">
            <v>299030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</row>
        <row r="1823">
          <cell r="B1823">
            <v>299035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</row>
        <row r="1824">
          <cell r="B1824">
            <v>299040</v>
          </cell>
          <cell r="C1824">
            <v>63852931</v>
          </cell>
          <cell r="D1824">
            <v>30223231.600000001</v>
          </cell>
          <cell r="E1824">
            <v>200840087.86000001</v>
          </cell>
          <cell r="F1824">
            <v>63853</v>
          </cell>
          <cell r="G1824">
            <v>30223</v>
          </cell>
          <cell r="H1824">
            <v>200840</v>
          </cell>
        </row>
        <row r="1825">
          <cell r="B1825">
            <v>299095</v>
          </cell>
          <cell r="C1825">
            <v>37010674811.889999</v>
          </cell>
          <cell r="D1825">
            <v>45172876842.709999</v>
          </cell>
          <cell r="E1825">
            <v>44463669897.629997</v>
          </cell>
          <cell r="F1825">
            <v>37010675</v>
          </cell>
          <cell r="G1825">
            <v>45172877</v>
          </cell>
          <cell r="H1825">
            <v>44463670</v>
          </cell>
        </row>
        <row r="1826">
          <cell r="B1826">
            <v>300000</v>
          </cell>
          <cell r="C1826">
            <v>1650062473457.3999</v>
          </cell>
          <cell r="D1826">
            <v>1662385134924.1899</v>
          </cell>
          <cell r="E1826">
            <v>1622859650241.8</v>
          </cell>
          <cell r="F1826">
            <v>1650062473</v>
          </cell>
          <cell r="G1826">
            <v>1662385135</v>
          </cell>
          <cell r="H1826">
            <v>1622859650</v>
          </cell>
        </row>
        <row r="1827">
          <cell r="B1827">
            <v>310000</v>
          </cell>
          <cell r="C1827">
            <v>1062556872000</v>
          </cell>
          <cell r="D1827">
            <v>1062556872000</v>
          </cell>
          <cell r="E1827">
            <v>1062556872000</v>
          </cell>
          <cell r="F1827">
            <v>1062556872</v>
          </cell>
          <cell r="G1827">
            <v>1062556872</v>
          </cell>
          <cell r="H1827">
            <v>1062556872</v>
          </cell>
        </row>
        <row r="1828">
          <cell r="B1828">
            <v>310500</v>
          </cell>
          <cell r="C1828">
            <v>1062556872000</v>
          </cell>
          <cell r="D1828">
            <v>1062556872000</v>
          </cell>
          <cell r="E1828">
            <v>1062556872000</v>
          </cell>
          <cell r="F1828">
            <v>1062556872</v>
          </cell>
          <cell r="G1828">
            <v>1062556872</v>
          </cell>
          <cell r="H1828">
            <v>1062556872</v>
          </cell>
        </row>
        <row r="1829">
          <cell r="B1829">
            <v>310505</v>
          </cell>
          <cell r="C1829">
            <v>1100000000000</v>
          </cell>
          <cell r="D1829">
            <v>1100000000000</v>
          </cell>
          <cell r="E1829">
            <v>1100000000000</v>
          </cell>
          <cell r="F1829">
            <v>1100000000</v>
          </cell>
          <cell r="G1829">
            <v>1100000000</v>
          </cell>
          <cell r="H1829">
            <v>1100000000</v>
          </cell>
        </row>
        <row r="1830">
          <cell r="B1830">
            <v>310510</v>
          </cell>
          <cell r="C1830">
            <v>37443128000</v>
          </cell>
          <cell r="D1830">
            <v>37443128000</v>
          </cell>
          <cell r="E1830">
            <v>37443128000</v>
          </cell>
          <cell r="F1830">
            <v>37443128</v>
          </cell>
          <cell r="G1830">
            <v>37443128</v>
          </cell>
          <cell r="H1830">
            <v>37443128</v>
          </cell>
        </row>
        <row r="1831">
          <cell r="B1831">
            <v>310515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310520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311000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311500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311505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312000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312500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313000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313005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</row>
        <row r="1840">
          <cell r="B1840">
            <v>313010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</row>
        <row r="1841">
          <cell r="B1841">
            <v>313015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</row>
        <row r="1842">
          <cell r="B1842">
            <v>315000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315500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</row>
        <row r="1844">
          <cell r="B1844">
            <v>320000</v>
          </cell>
          <cell r="C1844">
            <v>242330294061.42999</v>
          </cell>
          <cell r="D1844">
            <v>238893948824.03</v>
          </cell>
          <cell r="E1844">
            <v>225480102659.28</v>
          </cell>
          <cell r="F1844">
            <v>242330294</v>
          </cell>
          <cell r="G1844">
            <v>238893949</v>
          </cell>
          <cell r="H1844">
            <v>225480103</v>
          </cell>
        </row>
        <row r="1845">
          <cell r="B1845">
            <v>320500</v>
          </cell>
          <cell r="C1845">
            <v>157984351277.79999</v>
          </cell>
          <cell r="D1845">
            <v>149103832199.44</v>
          </cell>
          <cell r="E1845">
            <v>138296494654.26001</v>
          </cell>
          <cell r="F1845">
            <v>157984351</v>
          </cell>
          <cell r="G1845">
            <v>149103832</v>
          </cell>
          <cell r="H1845">
            <v>138296495</v>
          </cell>
        </row>
        <row r="1846">
          <cell r="B1846">
            <v>320505</v>
          </cell>
          <cell r="C1846">
            <v>157984351277.79999</v>
          </cell>
          <cell r="D1846">
            <v>149103832199.44</v>
          </cell>
          <cell r="E1846">
            <v>138296494654.26001</v>
          </cell>
          <cell r="F1846">
            <v>157984351</v>
          </cell>
          <cell r="G1846">
            <v>149103832</v>
          </cell>
          <cell r="H1846">
            <v>138296495</v>
          </cell>
        </row>
        <row r="1847">
          <cell r="B1847">
            <v>320510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321000</v>
          </cell>
          <cell r="C1848">
            <v>49346689931.169998</v>
          </cell>
          <cell r="D1848">
            <v>49346689931.169998</v>
          </cell>
          <cell r="E1848">
            <v>49346689931.169998</v>
          </cell>
          <cell r="F1848">
            <v>49346690</v>
          </cell>
          <cell r="G1848">
            <v>49346690</v>
          </cell>
          <cell r="H1848">
            <v>49346690</v>
          </cell>
        </row>
        <row r="1849">
          <cell r="B1849">
            <v>321005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321010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</row>
        <row r="1851">
          <cell r="B1851">
            <v>321015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</row>
        <row r="1852">
          <cell r="B1852">
            <v>321020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321025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321030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321095</v>
          </cell>
          <cell r="C1855">
            <v>49346689931.169998</v>
          </cell>
          <cell r="D1855">
            <v>49346689931.169998</v>
          </cell>
          <cell r="E1855">
            <v>49346689931.169998</v>
          </cell>
          <cell r="F1855">
            <v>49346690</v>
          </cell>
          <cell r="G1855">
            <v>49346690</v>
          </cell>
          <cell r="H1855">
            <v>49346690</v>
          </cell>
        </row>
        <row r="1856">
          <cell r="B1856">
            <v>321500</v>
          </cell>
          <cell r="C1856">
            <v>34999252852.459999</v>
          </cell>
          <cell r="D1856">
            <v>40443426693.419998</v>
          </cell>
          <cell r="E1856">
            <v>37836918073.849998</v>
          </cell>
          <cell r="F1856">
            <v>34999253</v>
          </cell>
          <cell r="G1856">
            <v>40443427</v>
          </cell>
          <cell r="H1856">
            <v>37836918</v>
          </cell>
        </row>
        <row r="1857">
          <cell r="B1857">
            <v>321505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321510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321520</v>
          </cell>
          <cell r="C1859">
            <v>3498143901.52</v>
          </cell>
          <cell r="D1859">
            <v>3498143901.52</v>
          </cell>
          <cell r="E1859">
            <v>3462174541.2600002</v>
          </cell>
          <cell r="F1859">
            <v>3498144</v>
          </cell>
          <cell r="G1859">
            <v>3498144</v>
          </cell>
          <cell r="H1859">
            <v>3462175</v>
          </cell>
        </row>
        <row r="1860">
          <cell r="B1860">
            <v>321525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321530</v>
          </cell>
          <cell r="C1861">
            <v>0</v>
          </cell>
          <cell r="D1861">
            <v>26574497525.470001</v>
          </cell>
          <cell r="E1861">
            <v>24003958284.009998</v>
          </cell>
          <cell r="F1861">
            <v>0</v>
          </cell>
          <cell r="G1861">
            <v>26574498</v>
          </cell>
          <cell r="H1861">
            <v>24003958</v>
          </cell>
        </row>
        <row r="1862">
          <cell r="B1862">
            <v>321535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</row>
        <row r="1863">
          <cell r="B1863">
            <v>321540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321545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321550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321555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321595</v>
          </cell>
          <cell r="C1867">
            <v>31501108950.939999</v>
          </cell>
          <cell r="D1867">
            <v>10370785266.43</v>
          </cell>
          <cell r="E1867">
            <v>10370785248.58</v>
          </cell>
          <cell r="F1867">
            <v>31501109</v>
          </cell>
          <cell r="G1867">
            <v>10370785</v>
          </cell>
          <cell r="H1867">
            <v>10370785</v>
          </cell>
        </row>
        <row r="1868">
          <cell r="B1868">
            <v>322500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322505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322510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322515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322520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322595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323000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323005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323500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330000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330500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330505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330510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330515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330520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331000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331005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331500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331505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331510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331515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331520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332000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332005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332500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333000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333005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333500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333505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333510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334000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334005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334010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334015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334020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340000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340500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340505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340510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340515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340520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340525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340530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341000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341005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341500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341505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341510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341515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341520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342000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342005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342010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342500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350000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350500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350505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350510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350515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350520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351000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351005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351010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351500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351505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351510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352000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352500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352505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352510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360000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360500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360505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360510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360515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360520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360530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360535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360540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360545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360550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360555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360570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360575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360580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360585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370000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370500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371000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371500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</row>
        <row r="1958">
          <cell r="B1958">
            <v>372000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372005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372500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373000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380000</v>
          </cell>
          <cell r="C1962">
            <v>261929545964.79999</v>
          </cell>
          <cell r="D1962">
            <v>284262395175.15002</v>
          </cell>
          <cell r="E1962">
            <v>274380766290.89999</v>
          </cell>
          <cell r="F1962">
            <v>261929546</v>
          </cell>
          <cell r="G1962">
            <v>284262395</v>
          </cell>
          <cell r="H1962">
            <v>274380766</v>
          </cell>
        </row>
        <row r="1963">
          <cell r="B1963">
            <v>380500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380505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H1964">
            <v>0</v>
          </cell>
        </row>
        <row r="1965">
          <cell r="B1965">
            <v>380510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</row>
        <row r="1966">
          <cell r="B1966">
            <v>380515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</row>
        <row r="1967">
          <cell r="B1967">
            <v>380520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381000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381500</v>
          </cell>
          <cell r="C1969">
            <v>253794789965.79001</v>
          </cell>
          <cell r="D1969">
            <v>284262395175.15002</v>
          </cell>
          <cell r="E1969">
            <v>274380766290.89999</v>
          </cell>
          <cell r="F1969">
            <v>253794790</v>
          </cell>
          <cell r="G1969">
            <v>284262395</v>
          </cell>
          <cell r="H1969">
            <v>274380766</v>
          </cell>
        </row>
        <row r="1970">
          <cell r="B1970">
            <v>381505</v>
          </cell>
          <cell r="C1970">
            <v>47691081755.190002</v>
          </cell>
          <cell r="D1970">
            <v>48597684587.699997</v>
          </cell>
          <cell r="E1970">
            <v>38972738289.489998</v>
          </cell>
          <cell r="F1970">
            <v>47691082</v>
          </cell>
          <cell r="G1970">
            <v>48597685</v>
          </cell>
          <cell r="H1970">
            <v>38972738</v>
          </cell>
        </row>
        <row r="1971">
          <cell r="B1971">
            <v>381510</v>
          </cell>
          <cell r="C1971">
            <v>9672054748.1200008</v>
          </cell>
          <cell r="D1971">
            <v>38630054635.339996</v>
          </cell>
          <cell r="E1971">
            <v>39893600423.519997</v>
          </cell>
          <cell r="F1971">
            <v>9672055</v>
          </cell>
          <cell r="G1971">
            <v>38630055</v>
          </cell>
          <cell r="H1971">
            <v>39893600</v>
          </cell>
        </row>
        <row r="1972">
          <cell r="B1972">
            <v>381515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381520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381525</v>
          </cell>
          <cell r="C1974">
            <v>-4300542245.1499996</v>
          </cell>
          <cell r="D1974">
            <v>-201328605.15000001</v>
          </cell>
          <cell r="E1974">
            <v>0</v>
          </cell>
          <cell r="F1974">
            <v>-4300542</v>
          </cell>
          <cell r="G1974">
            <v>-201329</v>
          </cell>
          <cell r="H1974">
            <v>0</v>
          </cell>
        </row>
        <row r="1975">
          <cell r="B1975">
            <v>381530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H1975">
            <v>0</v>
          </cell>
        </row>
        <row r="1976">
          <cell r="B1976">
            <v>381535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</row>
        <row r="1977">
          <cell r="B1977">
            <v>381540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381545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</row>
        <row r="1979">
          <cell r="B1979">
            <v>381550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</row>
        <row r="1980">
          <cell r="B1980">
            <v>381555</v>
          </cell>
          <cell r="C1980">
            <v>25668571534.73</v>
          </cell>
          <cell r="D1980">
            <v>26777313893.599998</v>
          </cell>
          <cell r="E1980">
            <v>15496985021.120001</v>
          </cell>
          <cell r="F1980">
            <v>25668572</v>
          </cell>
          <cell r="G1980">
            <v>26777314</v>
          </cell>
          <cell r="H1980">
            <v>15496985</v>
          </cell>
        </row>
        <row r="1981">
          <cell r="B1981">
            <v>381560</v>
          </cell>
          <cell r="C1981">
            <v>201541280300.01999</v>
          </cell>
          <cell r="D1981">
            <v>192404083190.78</v>
          </cell>
          <cell r="E1981">
            <v>205671691083.89001</v>
          </cell>
          <cell r="F1981">
            <v>201541280</v>
          </cell>
          <cell r="G1981">
            <v>192404083</v>
          </cell>
          <cell r="H1981">
            <v>205671691</v>
          </cell>
        </row>
        <row r="1982">
          <cell r="B1982">
            <v>381565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381595</v>
          </cell>
          <cell r="C1983">
            <v>-26477656127.119999</v>
          </cell>
          <cell r="D1983">
            <v>-21945412527.119999</v>
          </cell>
          <cell r="E1983">
            <v>-25654248527.119999</v>
          </cell>
          <cell r="F1983">
            <v>-26477656</v>
          </cell>
          <cell r="G1983">
            <v>-21945413</v>
          </cell>
          <cell r="H1983">
            <v>-25654249</v>
          </cell>
        </row>
        <row r="1984">
          <cell r="B1984">
            <v>382000</v>
          </cell>
          <cell r="C1984">
            <v>8134755999.0100002</v>
          </cell>
          <cell r="D1984">
            <v>0</v>
          </cell>
          <cell r="E1984">
            <v>0</v>
          </cell>
          <cell r="F1984">
            <v>8134756</v>
          </cell>
          <cell r="G1984">
            <v>0</v>
          </cell>
          <cell r="H1984">
            <v>0</v>
          </cell>
        </row>
        <row r="1985">
          <cell r="B1985">
            <v>382500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382505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382510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</row>
        <row r="1988">
          <cell r="B1988">
            <v>383000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383500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383505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</row>
        <row r="1991">
          <cell r="B1991">
            <v>384000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390000</v>
          </cell>
          <cell r="C1992">
            <v>83245761431.169998</v>
          </cell>
          <cell r="D1992">
            <v>76671918925.009995</v>
          </cell>
          <cell r="E1992">
            <v>60441909291.620003</v>
          </cell>
          <cell r="F1992">
            <v>83245761</v>
          </cell>
          <cell r="G1992">
            <v>76671919</v>
          </cell>
          <cell r="H1992">
            <v>60441909</v>
          </cell>
        </row>
        <row r="1993">
          <cell r="B1993">
            <v>390500</v>
          </cell>
          <cell r="C1993">
            <v>52047964272.82</v>
          </cell>
          <cell r="D1993">
            <v>17847594126.57</v>
          </cell>
          <cell r="E1993">
            <v>10253228793.48</v>
          </cell>
          <cell r="F1993">
            <v>52047964</v>
          </cell>
          <cell r="G1993">
            <v>17847594</v>
          </cell>
          <cell r="H1993">
            <v>10253229</v>
          </cell>
        </row>
        <row r="1994">
          <cell r="B1994">
            <v>391000</v>
          </cell>
          <cell r="C1994">
            <v>59106629810.970001</v>
          </cell>
          <cell r="D1994">
            <v>55092231990.900002</v>
          </cell>
          <cell r="E1994">
            <v>55092231990.900002</v>
          </cell>
          <cell r="F1994">
            <v>59106630</v>
          </cell>
          <cell r="G1994">
            <v>55092232</v>
          </cell>
          <cell r="H1994">
            <v>55092232</v>
          </cell>
        </row>
        <row r="1995">
          <cell r="B1995">
            <v>391500</v>
          </cell>
          <cell r="C1995">
            <v>90304426969.320007</v>
          </cell>
          <cell r="D1995">
            <v>113916556789.34</v>
          </cell>
          <cell r="E1995">
            <v>105280912489.03999</v>
          </cell>
          <cell r="F1995">
            <v>90304427</v>
          </cell>
          <cell r="G1995">
            <v>113916557</v>
          </cell>
          <cell r="H1995">
            <v>105280912</v>
          </cell>
        </row>
        <row r="1996">
          <cell r="B1996">
            <v>392000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</row>
        <row r="1997">
          <cell r="B1997">
            <v>392500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</row>
        <row r="1998">
          <cell r="B1998">
            <v>393000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393005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393010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400000</v>
          </cell>
          <cell r="C2001">
            <v>2456049156576.7002</v>
          </cell>
          <cell r="D2001">
            <v>1528375064483.9199</v>
          </cell>
          <cell r="E2001">
            <v>2556973661523.25</v>
          </cell>
          <cell r="F2001">
            <v>2456049157</v>
          </cell>
          <cell r="G2001">
            <v>1528375064</v>
          </cell>
          <cell r="H2001">
            <v>2556973662</v>
          </cell>
        </row>
        <row r="2002">
          <cell r="B2002">
            <v>410000</v>
          </cell>
          <cell r="C2002">
            <v>2456049156576.7002</v>
          </cell>
          <cell r="D2002">
            <v>1528375064483.9199</v>
          </cell>
          <cell r="E2002">
            <v>2556973661523.25</v>
          </cell>
          <cell r="F2002">
            <v>2456049157</v>
          </cell>
          <cell r="G2002">
            <v>1528375064</v>
          </cell>
          <cell r="H2002">
            <v>2556973662</v>
          </cell>
        </row>
        <row r="2003">
          <cell r="B2003">
            <v>410100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410105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410110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410115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410120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410125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410130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410135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410140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410150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410152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410154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410156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410160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410165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410170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410175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</row>
        <row r="2020">
          <cell r="B2020">
            <v>410180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</row>
        <row r="2021">
          <cell r="B2021">
            <v>410185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</row>
        <row r="2022">
          <cell r="B2022">
            <v>410190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410195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410200</v>
          </cell>
          <cell r="C2024">
            <v>419861822607.42999</v>
          </cell>
          <cell r="D2024">
            <v>432931222982.22998</v>
          </cell>
          <cell r="E2024">
            <v>465610732797.45001</v>
          </cell>
          <cell r="F2024">
            <v>419861823</v>
          </cell>
          <cell r="G2024">
            <v>432931223</v>
          </cell>
          <cell r="H2024">
            <v>465610733</v>
          </cell>
        </row>
        <row r="2025">
          <cell r="B2025">
            <v>410202</v>
          </cell>
          <cell r="C2025">
            <v>393718541606.40997</v>
          </cell>
          <cell r="D2025">
            <v>422462509136.88</v>
          </cell>
          <cell r="E2025">
            <v>444370380885.66998</v>
          </cell>
          <cell r="F2025">
            <v>393718542</v>
          </cell>
          <cell r="G2025">
            <v>422462509</v>
          </cell>
          <cell r="H2025">
            <v>444370381</v>
          </cell>
        </row>
        <row r="2026">
          <cell r="B2026">
            <v>410204</v>
          </cell>
          <cell r="C2026">
            <v>123664444.84</v>
          </cell>
          <cell r="D2026">
            <v>130178514.76000001</v>
          </cell>
          <cell r="E2026">
            <v>137348550.50999999</v>
          </cell>
          <cell r="F2026">
            <v>123664</v>
          </cell>
          <cell r="G2026">
            <v>130179</v>
          </cell>
          <cell r="H2026">
            <v>137349</v>
          </cell>
        </row>
        <row r="2027">
          <cell r="B2027">
            <v>410206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410208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410210</v>
          </cell>
          <cell r="C2029">
            <v>527292933.67000002</v>
          </cell>
          <cell r="D2029">
            <v>425763505.23000002</v>
          </cell>
          <cell r="E2029">
            <v>743258381.80999994</v>
          </cell>
          <cell r="F2029">
            <v>527293</v>
          </cell>
          <cell r="G2029">
            <v>425764</v>
          </cell>
          <cell r="H2029">
            <v>743258</v>
          </cell>
        </row>
        <row r="2030">
          <cell r="B2030">
            <v>410212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</row>
        <row r="2031">
          <cell r="B2031">
            <v>410214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410216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410218</v>
          </cell>
          <cell r="C2033">
            <v>1359402031</v>
          </cell>
          <cell r="D2033">
            <v>1090618723</v>
          </cell>
          <cell r="E2033">
            <v>32474108</v>
          </cell>
          <cell r="F2033">
            <v>1359402</v>
          </cell>
          <cell r="G2033">
            <v>1090619</v>
          </cell>
          <cell r="H2033">
            <v>32474</v>
          </cell>
        </row>
        <row r="2034">
          <cell r="B2034">
            <v>410220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410222</v>
          </cell>
          <cell r="C2035">
            <v>3430234904.8899999</v>
          </cell>
          <cell r="D2035">
            <v>4775126770.0299997</v>
          </cell>
          <cell r="E2035">
            <v>5769259491.9399996</v>
          </cell>
          <cell r="F2035">
            <v>3430235</v>
          </cell>
          <cell r="G2035">
            <v>4775127</v>
          </cell>
          <cell r="H2035">
            <v>5769259</v>
          </cell>
        </row>
        <row r="2036">
          <cell r="B2036">
            <v>410224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410228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</row>
        <row r="2038">
          <cell r="B2038">
            <v>410230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</row>
        <row r="2039">
          <cell r="B2039">
            <v>410232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</row>
        <row r="2040">
          <cell r="B2040">
            <v>410234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410236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410238</v>
          </cell>
          <cell r="C2042">
            <v>3164182.46</v>
          </cell>
          <cell r="D2042">
            <v>692312.81</v>
          </cell>
          <cell r="E2042">
            <v>460949.73</v>
          </cell>
          <cell r="F2042">
            <v>3164</v>
          </cell>
          <cell r="G2042">
            <v>692</v>
          </cell>
          <cell r="H2042">
            <v>461</v>
          </cell>
        </row>
        <row r="2043">
          <cell r="B2043">
            <v>410240</v>
          </cell>
          <cell r="C2043">
            <v>2659821.4500000002</v>
          </cell>
          <cell r="D2043">
            <v>1076789.6200000001</v>
          </cell>
          <cell r="E2043">
            <v>1052104.99</v>
          </cell>
          <cell r="F2043">
            <v>2660</v>
          </cell>
          <cell r="G2043">
            <v>1077</v>
          </cell>
          <cell r="H2043">
            <v>1052</v>
          </cell>
        </row>
        <row r="2044">
          <cell r="B2044">
            <v>410242</v>
          </cell>
          <cell r="C2044">
            <v>15713119262.99</v>
          </cell>
          <cell r="D2044">
            <v>775557991.13999999</v>
          </cell>
          <cell r="E2044">
            <v>802481540.99000001</v>
          </cell>
          <cell r="F2044">
            <v>15713119</v>
          </cell>
          <cell r="G2044">
            <v>775558</v>
          </cell>
          <cell r="H2044">
            <v>802482</v>
          </cell>
        </row>
        <row r="2045">
          <cell r="B2045">
            <v>410244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</row>
        <row r="2046">
          <cell r="B2046">
            <v>410246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</row>
        <row r="2047">
          <cell r="B2047">
            <v>410248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</row>
        <row r="2048">
          <cell r="B2048">
            <v>410250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410295</v>
          </cell>
          <cell r="C2049">
            <v>4983743419.7200003</v>
          </cell>
          <cell r="D2049">
            <v>3269699238.7600002</v>
          </cell>
          <cell r="E2049">
            <v>13754016783.809999</v>
          </cell>
          <cell r="F2049">
            <v>4983743</v>
          </cell>
          <cell r="G2049">
            <v>3269699</v>
          </cell>
          <cell r="H2049">
            <v>13754017</v>
          </cell>
        </row>
        <row r="2050">
          <cell r="B2050">
            <v>410300</v>
          </cell>
          <cell r="C2050">
            <v>8871242033.9799995</v>
          </cell>
          <cell r="D2050">
            <v>12104603836.040001</v>
          </cell>
          <cell r="E2050">
            <v>11803172177.5</v>
          </cell>
          <cell r="F2050">
            <v>8871242</v>
          </cell>
          <cell r="G2050">
            <v>12104604</v>
          </cell>
          <cell r="H2050">
            <v>11803172</v>
          </cell>
        </row>
        <row r="2051">
          <cell r="B2051">
            <v>410305</v>
          </cell>
          <cell r="C2051">
            <v>3661872482.2800002</v>
          </cell>
          <cell r="D2051">
            <v>6773908558.7399998</v>
          </cell>
          <cell r="E2051">
            <v>5594380087.0500002</v>
          </cell>
          <cell r="F2051">
            <v>3661872</v>
          </cell>
          <cell r="G2051">
            <v>6773909</v>
          </cell>
          <cell r="H2051">
            <v>5594380</v>
          </cell>
        </row>
        <row r="2052">
          <cell r="B2052">
            <v>410310</v>
          </cell>
          <cell r="C2052">
            <v>2151203678.29</v>
          </cell>
          <cell r="D2052">
            <v>2229683190.3400002</v>
          </cell>
          <cell r="E2052">
            <v>3273873469.29</v>
          </cell>
          <cell r="F2052">
            <v>2151204</v>
          </cell>
          <cell r="G2052">
            <v>2229683</v>
          </cell>
          <cell r="H2052">
            <v>3273873</v>
          </cell>
        </row>
        <row r="2053">
          <cell r="B2053">
            <v>410315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410320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410325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410330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</row>
        <row r="2057">
          <cell r="B2057">
            <v>410335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410340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410345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410350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410355</v>
          </cell>
          <cell r="C2061">
            <v>1028764287</v>
          </cell>
          <cell r="D2061">
            <v>474361464</v>
          </cell>
          <cell r="E2061">
            <v>996571002</v>
          </cell>
          <cell r="F2061">
            <v>1028764</v>
          </cell>
          <cell r="G2061">
            <v>474361</v>
          </cell>
          <cell r="H2061">
            <v>996571</v>
          </cell>
        </row>
        <row r="2062">
          <cell r="B2062">
            <v>410360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410365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410370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</row>
        <row r="2065">
          <cell r="B2065">
            <v>410375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410380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410385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410390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410395</v>
          </cell>
          <cell r="C2069">
            <v>2029401586.4100001</v>
          </cell>
          <cell r="D2069">
            <v>2626650622.96</v>
          </cell>
          <cell r="E2069">
            <v>1938347619.1600001</v>
          </cell>
          <cell r="F2069">
            <v>2029402</v>
          </cell>
          <cell r="G2069">
            <v>2626651</v>
          </cell>
          <cell r="H2069">
            <v>1938348</v>
          </cell>
        </row>
        <row r="2070">
          <cell r="B2070">
            <v>410400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410405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410410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410415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410420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410425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410430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410495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410500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410505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410510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410515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410520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</row>
        <row r="2083">
          <cell r="B2083">
            <v>410595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</row>
        <row r="2084">
          <cell r="B2084">
            <v>410600</v>
          </cell>
          <cell r="C2084">
            <v>0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</row>
        <row r="2085">
          <cell r="B2085">
            <v>410605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</row>
        <row r="2086">
          <cell r="B2086">
            <v>410610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410700</v>
          </cell>
          <cell r="C2087">
            <v>70458057242.660004</v>
          </cell>
          <cell r="D2087">
            <v>143163999713.32001</v>
          </cell>
          <cell r="E2087">
            <v>162959345713.25</v>
          </cell>
          <cell r="F2087">
            <v>70458057</v>
          </cell>
          <cell r="G2087">
            <v>143164000</v>
          </cell>
          <cell r="H2087">
            <v>162959346</v>
          </cell>
        </row>
        <row r="2088">
          <cell r="B2088">
            <v>410705</v>
          </cell>
          <cell r="C2088">
            <v>70458057242.660004</v>
          </cell>
          <cell r="D2088">
            <v>143163999713.32001</v>
          </cell>
          <cell r="E2088">
            <v>162959345713.25</v>
          </cell>
          <cell r="F2088">
            <v>70458057</v>
          </cell>
          <cell r="G2088">
            <v>143164000</v>
          </cell>
          <cell r="H2088">
            <v>162959346</v>
          </cell>
        </row>
        <row r="2089">
          <cell r="B2089">
            <v>410800</v>
          </cell>
          <cell r="C2089">
            <v>1750297739.6199999</v>
          </cell>
          <cell r="D2089">
            <v>2227174518.71</v>
          </cell>
          <cell r="E2089">
            <v>2501996119.6100001</v>
          </cell>
          <cell r="F2089">
            <v>1750298</v>
          </cell>
          <cell r="G2089">
            <v>2227175</v>
          </cell>
          <cell r="H2089">
            <v>2501996</v>
          </cell>
        </row>
        <row r="2090">
          <cell r="B2090">
            <v>410805</v>
          </cell>
          <cell r="C2090">
            <v>1750297739.6199999</v>
          </cell>
          <cell r="D2090">
            <v>2227174518.71</v>
          </cell>
          <cell r="E2090">
            <v>2501996119.6100001</v>
          </cell>
          <cell r="F2090">
            <v>1750298</v>
          </cell>
          <cell r="G2090">
            <v>2227175</v>
          </cell>
          <cell r="H2090">
            <v>2501996</v>
          </cell>
        </row>
        <row r="2091">
          <cell r="B2091">
            <v>410900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410905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411000</v>
          </cell>
          <cell r="C2093">
            <v>0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411005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411010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411015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411100</v>
          </cell>
          <cell r="C2097">
            <v>219723546.31999999</v>
          </cell>
          <cell r="D2097">
            <v>274191319.20999998</v>
          </cell>
          <cell r="E2097">
            <v>221879669.58000001</v>
          </cell>
          <cell r="F2097">
            <v>219724</v>
          </cell>
          <cell r="G2097">
            <v>274191</v>
          </cell>
          <cell r="H2097">
            <v>221880</v>
          </cell>
        </row>
        <row r="2098">
          <cell r="B2098">
            <v>411105</v>
          </cell>
          <cell r="C2098">
            <v>219723546.31999999</v>
          </cell>
          <cell r="D2098">
            <v>274191319.20999998</v>
          </cell>
          <cell r="E2098">
            <v>221879669.58000001</v>
          </cell>
          <cell r="F2098">
            <v>219724</v>
          </cell>
          <cell r="G2098">
            <v>274191</v>
          </cell>
          <cell r="H2098">
            <v>221880</v>
          </cell>
        </row>
        <row r="2099">
          <cell r="B2099">
            <v>411200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411205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411210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411300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411305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411310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411315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411320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411325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411330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411335</v>
          </cell>
          <cell r="C2109">
            <v>0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411340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411345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411350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411355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411360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411365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411370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411375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411380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411382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411385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411387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411390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411392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411395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411400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411405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</row>
        <row r="2127">
          <cell r="B2127">
            <v>411410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411415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</row>
        <row r="2129">
          <cell r="B2129">
            <v>411420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411495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</row>
        <row r="2131">
          <cell r="B2131">
            <v>411500</v>
          </cell>
          <cell r="C2131">
            <v>24618873755.18</v>
          </cell>
          <cell r="D2131">
            <v>22489506366.849998</v>
          </cell>
          <cell r="E2131">
            <v>21596104688.689999</v>
          </cell>
          <cell r="F2131">
            <v>24618874</v>
          </cell>
          <cell r="G2131">
            <v>22489506</v>
          </cell>
          <cell r="H2131">
            <v>21596105</v>
          </cell>
        </row>
        <row r="2132">
          <cell r="B2132">
            <v>411502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411504</v>
          </cell>
          <cell r="C2133">
            <v>568236890.91999996</v>
          </cell>
          <cell r="D2133">
            <v>441045040.56</v>
          </cell>
          <cell r="E2133">
            <v>530952104.31</v>
          </cell>
          <cell r="F2133">
            <v>568237</v>
          </cell>
          <cell r="G2133">
            <v>441045</v>
          </cell>
          <cell r="H2133">
            <v>530952</v>
          </cell>
        </row>
        <row r="2134">
          <cell r="B2134">
            <v>411506</v>
          </cell>
          <cell r="C2134">
            <v>0</v>
          </cell>
          <cell r="D2134">
            <v>101694595</v>
          </cell>
          <cell r="E2134">
            <v>121295060</v>
          </cell>
          <cell r="F2134">
            <v>0</v>
          </cell>
          <cell r="G2134">
            <v>101695</v>
          </cell>
          <cell r="H2134">
            <v>121295</v>
          </cell>
        </row>
        <row r="2135">
          <cell r="B2135">
            <v>411508</v>
          </cell>
          <cell r="C2135">
            <v>1051246127.61</v>
          </cell>
          <cell r="D2135">
            <v>671037472.65999997</v>
          </cell>
          <cell r="E2135">
            <v>270249051.38</v>
          </cell>
          <cell r="F2135">
            <v>1051246</v>
          </cell>
          <cell r="G2135">
            <v>671037</v>
          </cell>
          <cell r="H2135">
            <v>270249</v>
          </cell>
        </row>
        <row r="2136">
          <cell r="B2136">
            <v>411510</v>
          </cell>
          <cell r="C2136">
            <v>12461739.58</v>
          </cell>
          <cell r="D2136">
            <v>25391623.23</v>
          </cell>
          <cell r="E2136">
            <v>19721293.289999999</v>
          </cell>
          <cell r="F2136">
            <v>12462</v>
          </cell>
          <cell r="G2136">
            <v>25392</v>
          </cell>
          <cell r="H2136">
            <v>19721</v>
          </cell>
        </row>
        <row r="2137">
          <cell r="B2137">
            <v>411512</v>
          </cell>
          <cell r="C2137">
            <v>22747471482.84</v>
          </cell>
          <cell r="D2137">
            <v>19543875218.73</v>
          </cell>
          <cell r="E2137">
            <v>14863750535.93</v>
          </cell>
          <cell r="F2137">
            <v>22747471</v>
          </cell>
          <cell r="G2137">
            <v>19543875</v>
          </cell>
          <cell r="H2137">
            <v>14863751</v>
          </cell>
        </row>
        <row r="2138">
          <cell r="B2138">
            <v>411514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411516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411518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411520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411522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411524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411526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411528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411530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411532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411534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411536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411538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411540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411542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411544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411546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411548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411550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411552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411554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411556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411558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411560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411561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411562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411563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411564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411565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411566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411567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411568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411569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411570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411571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411572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411573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411574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411575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411576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</row>
        <row r="2178">
          <cell r="B2178">
            <v>411577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411578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411579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411580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411595</v>
          </cell>
          <cell r="C2182">
            <v>239457514.22999999</v>
          </cell>
          <cell r="D2182">
            <v>1706462416.6700001</v>
          </cell>
          <cell r="E2182">
            <v>5790136643.7799997</v>
          </cell>
          <cell r="F2182">
            <v>239458</v>
          </cell>
          <cell r="G2182">
            <v>1706462</v>
          </cell>
          <cell r="H2182">
            <v>5790137</v>
          </cell>
        </row>
        <row r="2183">
          <cell r="B2183">
            <v>411600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411605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411610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411615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411620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411700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411800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411805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411810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411815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411820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411900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411905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411910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412000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412005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412010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412015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412020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412025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412030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412035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412040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412045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412050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412095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412100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412105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412110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412115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412120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412122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412125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412130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412135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412140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412145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412150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412155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</row>
        <row r="2222">
          <cell r="B2222">
            <v>412200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412205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</row>
        <row r="2224">
          <cell r="B2224">
            <v>412210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412215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412300</v>
          </cell>
          <cell r="C2226">
            <v>2792248557.7800002</v>
          </cell>
          <cell r="D2226">
            <v>1619172132.55</v>
          </cell>
          <cell r="E2226">
            <v>2687944516.8800001</v>
          </cell>
          <cell r="F2226">
            <v>2792249</v>
          </cell>
          <cell r="G2226">
            <v>1619172</v>
          </cell>
          <cell r="H2226">
            <v>2687945</v>
          </cell>
        </row>
        <row r="2227">
          <cell r="B2227">
            <v>412305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412310</v>
          </cell>
          <cell r="C2228">
            <v>2792248557.7800002</v>
          </cell>
          <cell r="D2228">
            <v>1619172132.55</v>
          </cell>
          <cell r="E2228">
            <v>2687944516.8800001</v>
          </cell>
          <cell r="F2228">
            <v>2792249</v>
          </cell>
          <cell r="G2228">
            <v>1619172</v>
          </cell>
          <cell r="H2228">
            <v>2687945</v>
          </cell>
        </row>
        <row r="2229">
          <cell r="B2229">
            <v>412315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412400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412405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412410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412415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</row>
        <row r="2234">
          <cell r="B2234">
            <v>412420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</row>
        <row r="2235">
          <cell r="B2235">
            <v>412422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412425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412495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</row>
        <row r="2238">
          <cell r="B2238">
            <v>412500</v>
          </cell>
          <cell r="C2238">
            <v>4822448982.8199997</v>
          </cell>
          <cell r="D2238">
            <v>6481564470.4899998</v>
          </cell>
          <cell r="E2238">
            <v>10267810422.85</v>
          </cell>
          <cell r="F2238">
            <v>4822449</v>
          </cell>
          <cell r="G2238">
            <v>6481564</v>
          </cell>
          <cell r="H2238">
            <v>10267810</v>
          </cell>
        </row>
        <row r="2239">
          <cell r="B2239">
            <v>412505</v>
          </cell>
          <cell r="C2239">
            <v>4822448982.8199997</v>
          </cell>
          <cell r="D2239">
            <v>6481564470.4899998</v>
          </cell>
          <cell r="E2239">
            <v>7263683840.3199997</v>
          </cell>
          <cell r="F2239">
            <v>4822449</v>
          </cell>
          <cell r="G2239">
            <v>6481564</v>
          </cell>
          <cell r="H2239">
            <v>7263684</v>
          </cell>
        </row>
        <row r="2240">
          <cell r="B2240">
            <v>412510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412515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412520</v>
          </cell>
          <cell r="C2242">
            <v>0</v>
          </cell>
          <cell r="D2242">
            <v>0</v>
          </cell>
          <cell r="E2242">
            <v>3004126582.5300002</v>
          </cell>
          <cell r="F2242">
            <v>0</v>
          </cell>
          <cell r="G2242">
            <v>0</v>
          </cell>
          <cell r="H2242">
            <v>3004127</v>
          </cell>
        </row>
        <row r="2243">
          <cell r="B2243">
            <v>412525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412530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412535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412540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412545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</row>
        <row r="2248">
          <cell r="B2248">
            <v>412595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</row>
        <row r="2249">
          <cell r="B2249">
            <v>412600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412605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412700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412800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412805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</row>
        <row r="2254">
          <cell r="B2254">
            <v>412810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</row>
        <row r="2255">
          <cell r="B2255">
            <v>412815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412820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412895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</row>
        <row r="2258">
          <cell r="B2258">
            <v>412900</v>
          </cell>
          <cell r="C2258">
            <v>1574890821846</v>
          </cell>
          <cell r="D2258">
            <v>724177454983.54004</v>
          </cell>
          <cell r="E2258">
            <v>1227938610245.8601</v>
          </cell>
          <cell r="F2258">
            <v>1574890822</v>
          </cell>
          <cell r="G2258">
            <v>724177455</v>
          </cell>
          <cell r="H2258">
            <v>1227938610</v>
          </cell>
        </row>
        <row r="2259">
          <cell r="B2259">
            <v>412905</v>
          </cell>
          <cell r="C2259">
            <v>1035585829492</v>
          </cell>
          <cell r="D2259">
            <v>481047034716.53998</v>
          </cell>
          <cell r="E2259">
            <v>831367254031.85999</v>
          </cell>
          <cell r="F2259">
            <v>1035585829</v>
          </cell>
          <cell r="G2259">
            <v>481047035</v>
          </cell>
          <cell r="H2259">
            <v>831367254</v>
          </cell>
        </row>
        <row r="2260">
          <cell r="B2260">
            <v>412907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412910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412912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412915</v>
          </cell>
          <cell r="C2263">
            <v>35692254</v>
          </cell>
          <cell r="D2263">
            <v>3425367</v>
          </cell>
          <cell r="E2263">
            <v>78533214</v>
          </cell>
          <cell r="F2263">
            <v>35692</v>
          </cell>
          <cell r="G2263">
            <v>3425</v>
          </cell>
          <cell r="H2263">
            <v>78533</v>
          </cell>
        </row>
        <row r="2264">
          <cell r="B2264">
            <v>412917</v>
          </cell>
          <cell r="C2264">
            <v>539269300100</v>
          </cell>
          <cell r="D2264">
            <v>243126994900</v>
          </cell>
          <cell r="E2264">
            <v>396492823000</v>
          </cell>
          <cell r="F2264">
            <v>539269300</v>
          </cell>
          <cell r="G2264">
            <v>243126995</v>
          </cell>
          <cell r="H2264">
            <v>396492823</v>
          </cell>
        </row>
        <row r="2265">
          <cell r="B2265">
            <v>412920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412922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412925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412927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412930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412932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412935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412937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412940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412942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412945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412947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412950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</row>
        <row r="2278">
          <cell r="B2278">
            <v>412952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412955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412957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412960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413000</v>
          </cell>
          <cell r="C2282">
            <v>113000000</v>
          </cell>
          <cell r="D2282">
            <v>0</v>
          </cell>
          <cell r="E2282">
            <v>0</v>
          </cell>
          <cell r="F2282">
            <v>113000</v>
          </cell>
          <cell r="G2282">
            <v>0</v>
          </cell>
          <cell r="H2282">
            <v>0</v>
          </cell>
        </row>
        <row r="2283">
          <cell r="B2283">
            <v>413005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</row>
        <row r="2284">
          <cell r="B2284">
            <v>413010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413015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413020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</row>
        <row r="2287">
          <cell r="B2287">
            <v>413095</v>
          </cell>
          <cell r="C2287">
            <v>113000000</v>
          </cell>
          <cell r="D2287">
            <v>0</v>
          </cell>
          <cell r="E2287">
            <v>0</v>
          </cell>
          <cell r="F2287">
            <v>113000</v>
          </cell>
          <cell r="G2287">
            <v>0</v>
          </cell>
          <cell r="H2287">
            <v>0</v>
          </cell>
        </row>
        <row r="2288">
          <cell r="B2288">
            <v>413100</v>
          </cell>
          <cell r="C2288">
            <v>7428440530.25</v>
          </cell>
          <cell r="D2288">
            <v>476076315.69</v>
          </cell>
          <cell r="E2288">
            <v>191791955</v>
          </cell>
          <cell r="F2288">
            <v>7428441</v>
          </cell>
          <cell r="G2288">
            <v>476076</v>
          </cell>
          <cell r="H2288">
            <v>191792</v>
          </cell>
        </row>
        <row r="2289">
          <cell r="B2289">
            <v>413105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413110</v>
          </cell>
          <cell r="C2290">
            <v>7360225895.9399996</v>
          </cell>
          <cell r="D2290">
            <v>409892955.23000002</v>
          </cell>
          <cell r="E2290">
            <v>0</v>
          </cell>
          <cell r="F2290">
            <v>7360226</v>
          </cell>
          <cell r="G2290">
            <v>409893</v>
          </cell>
          <cell r="H2290">
            <v>0</v>
          </cell>
        </row>
        <row r="2291">
          <cell r="B2291">
            <v>413115</v>
          </cell>
          <cell r="C2291">
            <v>64000</v>
          </cell>
          <cell r="D2291">
            <v>2327967</v>
          </cell>
          <cell r="E2291">
            <v>500000</v>
          </cell>
          <cell r="F2291">
            <v>64</v>
          </cell>
          <cell r="G2291">
            <v>2328</v>
          </cell>
          <cell r="H2291">
            <v>500</v>
          </cell>
        </row>
        <row r="2292">
          <cell r="B2292">
            <v>413120</v>
          </cell>
          <cell r="C2292">
            <v>788625</v>
          </cell>
          <cell r="D2292">
            <v>4274913</v>
          </cell>
          <cell r="E2292">
            <v>440202</v>
          </cell>
          <cell r="F2292">
            <v>789</v>
          </cell>
          <cell r="G2292">
            <v>4275</v>
          </cell>
          <cell r="H2292">
            <v>440</v>
          </cell>
        </row>
        <row r="2293">
          <cell r="B2293">
            <v>413125</v>
          </cell>
          <cell r="C2293">
            <v>67362009.310000002</v>
          </cell>
          <cell r="D2293">
            <v>39162300.460000001</v>
          </cell>
          <cell r="E2293">
            <v>45451753</v>
          </cell>
          <cell r="F2293">
            <v>67362</v>
          </cell>
          <cell r="G2293">
            <v>39162</v>
          </cell>
          <cell r="H2293">
            <v>45452</v>
          </cell>
        </row>
        <row r="2294">
          <cell r="B2294">
            <v>413130</v>
          </cell>
          <cell r="C2294">
            <v>0</v>
          </cell>
          <cell r="D2294">
            <v>20418180</v>
          </cell>
          <cell r="E2294">
            <v>145400000</v>
          </cell>
          <cell r="F2294">
            <v>0</v>
          </cell>
          <cell r="G2294">
            <v>20418</v>
          </cell>
          <cell r="H2294">
            <v>145400</v>
          </cell>
        </row>
        <row r="2295">
          <cell r="B2295">
            <v>413135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413140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413145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413150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413195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413200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413205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413300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413305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413310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413315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413320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413325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413330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413395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</row>
        <row r="2310">
          <cell r="B2310">
            <v>413400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</row>
        <row r="2311">
          <cell r="B2311">
            <v>413405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</row>
        <row r="2312">
          <cell r="B2312">
            <v>413410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413415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413500</v>
          </cell>
          <cell r="C2314">
            <v>214966054176.67999</v>
          </cell>
          <cell r="D2314">
            <v>26507831906.470001</v>
          </cell>
          <cell r="E2314">
            <v>542992522069.69</v>
          </cell>
          <cell r="F2314">
            <v>214966054</v>
          </cell>
          <cell r="G2314">
            <v>26507832</v>
          </cell>
          <cell r="H2314">
            <v>542992522</v>
          </cell>
        </row>
        <row r="2315">
          <cell r="B2315">
            <v>413505</v>
          </cell>
          <cell r="C2315">
            <v>171815658742.54999</v>
          </cell>
          <cell r="D2315">
            <v>66976587.289999999</v>
          </cell>
          <cell r="E2315">
            <v>491815846838.83002</v>
          </cell>
          <cell r="F2315">
            <v>171815659</v>
          </cell>
          <cell r="G2315">
            <v>66977</v>
          </cell>
          <cell r="H2315">
            <v>491815847</v>
          </cell>
        </row>
        <row r="2316">
          <cell r="B2316">
            <v>413510</v>
          </cell>
          <cell r="C2316">
            <v>43136592833.650002</v>
          </cell>
          <cell r="D2316">
            <v>26439940929.549999</v>
          </cell>
          <cell r="E2316">
            <v>51175318404.900002</v>
          </cell>
          <cell r="F2316">
            <v>43136593</v>
          </cell>
          <cell r="G2316">
            <v>26439941</v>
          </cell>
          <cell r="H2316">
            <v>51175318</v>
          </cell>
        </row>
        <row r="2317">
          <cell r="B2317">
            <v>413515</v>
          </cell>
          <cell r="C2317">
            <v>18958.91</v>
          </cell>
          <cell r="D2317">
            <v>88860.77</v>
          </cell>
          <cell r="E2317">
            <v>577855.96</v>
          </cell>
          <cell r="F2317">
            <v>19</v>
          </cell>
          <cell r="G2317">
            <v>89</v>
          </cell>
          <cell r="H2317">
            <v>578</v>
          </cell>
        </row>
        <row r="2318">
          <cell r="B2318">
            <v>413520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413525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413530</v>
          </cell>
          <cell r="C2320">
            <v>0</v>
          </cell>
          <cell r="D2320">
            <v>0</v>
          </cell>
          <cell r="E2320">
            <v>697501</v>
          </cell>
          <cell r="F2320">
            <v>0</v>
          </cell>
          <cell r="G2320">
            <v>0</v>
          </cell>
          <cell r="H2320">
            <v>698</v>
          </cell>
        </row>
        <row r="2321">
          <cell r="B2321">
            <v>413535</v>
          </cell>
          <cell r="C2321">
            <v>13783641.57</v>
          </cell>
          <cell r="D2321">
            <v>825528.86</v>
          </cell>
          <cell r="E2321">
            <v>81469</v>
          </cell>
          <cell r="F2321">
            <v>13784</v>
          </cell>
          <cell r="G2321">
            <v>826</v>
          </cell>
          <cell r="H2321">
            <v>81</v>
          </cell>
        </row>
        <row r="2322">
          <cell r="B2322">
            <v>413540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413600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413605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413610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413615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413620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413625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413700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413705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413710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413715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413720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413725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413800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</row>
        <row r="2336">
          <cell r="B2336">
            <v>413805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</row>
        <row r="2337">
          <cell r="B2337">
            <v>413810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413820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413895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413900</v>
          </cell>
          <cell r="C2340">
            <v>823759985</v>
          </cell>
          <cell r="D2340">
            <v>1883255396.9000001</v>
          </cell>
          <cell r="E2340">
            <v>0</v>
          </cell>
          <cell r="F2340">
            <v>823760</v>
          </cell>
          <cell r="G2340">
            <v>1883255</v>
          </cell>
          <cell r="H2340">
            <v>0</v>
          </cell>
        </row>
        <row r="2341">
          <cell r="B2341">
            <v>413905</v>
          </cell>
          <cell r="C2341">
            <v>0</v>
          </cell>
          <cell r="D2341">
            <v>232325561.75</v>
          </cell>
          <cell r="E2341">
            <v>0</v>
          </cell>
          <cell r="F2341">
            <v>0</v>
          </cell>
          <cell r="G2341">
            <v>232326</v>
          </cell>
          <cell r="H2341">
            <v>0</v>
          </cell>
        </row>
        <row r="2342">
          <cell r="B2342">
            <v>413907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413910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413912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413915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413917</v>
          </cell>
          <cell r="C2346">
            <v>823759985</v>
          </cell>
          <cell r="D2346">
            <v>1650929835.1500001</v>
          </cell>
          <cell r="E2346">
            <v>0</v>
          </cell>
          <cell r="F2346">
            <v>823760</v>
          </cell>
          <cell r="G2346">
            <v>1650930</v>
          </cell>
          <cell r="H2346">
            <v>0</v>
          </cell>
        </row>
        <row r="2347">
          <cell r="B2347">
            <v>413920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413922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413925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413927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413930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413932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413935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413937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413940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413942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413945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413947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413950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</row>
        <row r="2360">
          <cell r="B2360">
            <v>413952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</row>
        <row r="2361">
          <cell r="B2361">
            <v>413955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</row>
        <row r="2362">
          <cell r="B2362">
            <v>413957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413960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414000</v>
          </cell>
          <cell r="C2364">
            <v>2239942741.8200002</v>
          </cell>
          <cell r="D2364">
            <v>8171052481.9399996</v>
          </cell>
          <cell r="E2364">
            <v>5132004588.21</v>
          </cell>
          <cell r="F2364">
            <v>2239943</v>
          </cell>
          <cell r="G2364">
            <v>8171052</v>
          </cell>
          <cell r="H2364">
            <v>5132005</v>
          </cell>
        </row>
        <row r="2365">
          <cell r="B2365">
            <v>414005</v>
          </cell>
          <cell r="C2365">
            <v>0</v>
          </cell>
          <cell r="D2365">
            <v>0</v>
          </cell>
          <cell r="E2365">
            <v>2812811753</v>
          </cell>
          <cell r="F2365">
            <v>0</v>
          </cell>
          <cell r="G2365">
            <v>0</v>
          </cell>
          <cell r="H2365">
            <v>2812812</v>
          </cell>
        </row>
        <row r="2366">
          <cell r="B2366">
            <v>414010</v>
          </cell>
          <cell r="C2366">
            <v>2239942741.8200002</v>
          </cell>
          <cell r="D2366">
            <v>8171052481.9399996</v>
          </cell>
          <cell r="E2366">
            <v>2319192835.21</v>
          </cell>
          <cell r="F2366">
            <v>2239943</v>
          </cell>
          <cell r="G2366">
            <v>8171052</v>
          </cell>
          <cell r="H2366">
            <v>2319193</v>
          </cell>
        </row>
        <row r="2367">
          <cell r="B2367">
            <v>414100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414105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414110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414200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414205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414210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414215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414220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414225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414230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414235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414240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414245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414250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414255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414260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414265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414270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414275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414280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414285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414300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414305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414310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414315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414320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414395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414400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414405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414410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414415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414420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414425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414430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414435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414440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414445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414450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414455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</row>
        <row r="2406">
          <cell r="B2406">
            <v>414460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414465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414470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</row>
        <row r="2409">
          <cell r="B2409">
            <v>414475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414500</v>
          </cell>
          <cell r="C2410">
            <v>1769558611</v>
          </cell>
          <cell r="D2410">
            <v>1535993810</v>
          </cell>
          <cell r="E2410">
            <v>1031802928</v>
          </cell>
          <cell r="F2410">
            <v>1769559</v>
          </cell>
          <cell r="G2410">
            <v>1535994</v>
          </cell>
          <cell r="H2410">
            <v>1031803</v>
          </cell>
        </row>
        <row r="2411">
          <cell r="B2411">
            <v>414505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414510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</row>
        <row r="2413">
          <cell r="B2413">
            <v>414515</v>
          </cell>
          <cell r="C2413">
            <v>1769558611</v>
          </cell>
          <cell r="D2413">
            <v>1535993810</v>
          </cell>
          <cell r="E2413">
            <v>1031802928</v>
          </cell>
          <cell r="F2413">
            <v>1769559</v>
          </cell>
          <cell r="G2413">
            <v>1535994</v>
          </cell>
          <cell r="H2413">
            <v>1031803</v>
          </cell>
        </row>
        <row r="2414">
          <cell r="B2414">
            <v>414595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</row>
        <row r="2415">
          <cell r="B2415">
            <v>414700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414800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415000</v>
          </cell>
          <cell r="C2417">
            <v>401109630.77999997</v>
          </cell>
          <cell r="D2417">
            <v>0</v>
          </cell>
          <cell r="E2417">
            <v>0</v>
          </cell>
          <cell r="F2417">
            <v>401110</v>
          </cell>
          <cell r="G2417">
            <v>0</v>
          </cell>
          <cell r="H2417">
            <v>0</v>
          </cell>
        </row>
        <row r="2418">
          <cell r="B2418">
            <v>415005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415010</v>
          </cell>
          <cell r="C2419">
            <v>401109630.77999997</v>
          </cell>
          <cell r="D2419">
            <v>0</v>
          </cell>
          <cell r="E2419">
            <v>0</v>
          </cell>
          <cell r="F2419">
            <v>401110</v>
          </cell>
          <cell r="G2419">
            <v>0</v>
          </cell>
          <cell r="H2419">
            <v>0</v>
          </cell>
        </row>
        <row r="2420">
          <cell r="B2420">
            <v>415015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415020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415500</v>
          </cell>
          <cell r="C2422">
            <v>23315440643.66</v>
          </cell>
          <cell r="D2422">
            <v>28892814843.5</v>
          </cell>
          <cell r="E2422">
            <v>27984211728.200001</v>
          </cell>
          <cell r="F2422">
            <v>23315441</v>
          </cell>
          <cell r="G2422">
            <v>28892815</v>
          </cell>
          <cell r="H2422">
            <v>27984212</v>
          </cell>
        </row>
        <row r="2423">
          <cell r="B2423">
            <v>415800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416500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416505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416510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416900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417000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417005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417010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417200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417205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</row>
        <row r="2433">
          <cell r="B2433">
            <v>417210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417300</v>
          </cell>
          <cell r="C2434">
            <v>0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417600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417700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418000</v>
          </cell>
          <cell r="C2437">
            <v>1288624336.5</v>
          </cell>
          <cell r="D2437">
            <v>353113333</v>
          </cell>
          <cell r="E2437">
            <v>2598690146.8800001</v>
          </cell>
          <cell r="F2437">
            <v>1288624</v>
          </cell>
          <cell r="G2437">
            <v>353113</v>
          </cell>
          <cell r="H2437">
            <v>2598690</v>
          </cell>
        </row>
        <row r="2438">
          <cell r="B2438">
            <v>418005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418010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418015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418020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418025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418030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418035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418040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418045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418050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</row>
        <row r="2448">
          <cell r="B2448">
            <v>418055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418060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418070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418075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418095</v>
          </cell>
          <cell r="C2452">
            <v>1288624336.5</v>
          </cell>
          <cell r="D2452">
            <v>353113333</v>
          </cell>
          <cell r="E2452">
            <v>2598690146.8800001</v>
          </cell>
          <cell r="F2452">
            <v>1288624</v>
          </cell>
          <cell r="G2452">
            <v>353113</v>
          </cell>
          <cell r="H2452">
            <v>2598690</v>
          </cell>
        </row>
        <row r="2453">
          <cell r="B2453">
            <v>418500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418505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418510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418515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</row>
        <row r="2457">
          <cell r="B2457">
            <v>418520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</row>
        <row r="2458">
          <cell r="B2458">
            <v>419000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</row>
        <row r="2459">
          <cell r="B2459">
            <v>419005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419010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419100</v>
          </cell>
          <cell r="C2461">
            <v>4201360</v>
          </cell>
          <cell r="D2461">
            <v>300368800</v>
          </cell>
          <cell r="E2461">
            <v>0</v>
          </cell>
          <cell r="F2461">
            <v>4201</v>
          </cell>
          <cell r="G2461">
            <v>300369</v>
          </cell>
          <cell r="H2461">
            <v>0</v>
          </cell>
        </row>
        <row r="2462">
          <cell r="B2462">
            <v>419105</v>
          </cell>
          <cell r="C2462">
            <v>0</v>
          </cell>
          <cell r="D2462">
            <v>297661800</v>
          </cell>
          <cell r="E2462">
            <v>0</v>
          </cell>
          <cell r="F2462">
            <v>0</v>
          </cell>
          <cell r="G2462">
            <v>297662</v>
          </cell>
          <cell r="H2462">
            <v>0</v>
          </cell>
        </row>
        <row r="2463">
          <cell r="B2463">
            <v>419110</v>
          </cell>
          <cell r="C2463">
            <v>4201360</v>
          </cell>
          <cell r="D2463">
            <v>2707000</v>
          </cell>
          <cell r="E2463">
            <v>0</v>
          </cell>
          <cell r="F2463">
            <v>4201</v>
          </cell>
          <cell r="G2463">
            <v>2707</v>
          </cell>
          <cell r="H2463">
            <v>0</v>
          </cell>
        </row>
        <row r="2464">
          <cell r="B2464">
            <v>419200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419205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419210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419215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419220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419225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</row>
        <row r="2470">
          <cell r="B2470">
            <v>419230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419235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419295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419300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419500</v>
          </cell>
          <cell r="C2474">
            <v>7102129072.8100004</v>
          </cell>
          <cell r="D2474">
            <v>4009518973.3200002</v>
          </cell>
          <cell r="E2474">
            <v>2004967444.03</v>
          </cell>
          <cell r="F2474">
            <v>7102129</v>
          </cell>
          <cell r="G2474">
            <v>4009519</v>
          </cell>
          <cell r="H2474">
            <v>2004967</v>
          </cell>
        </row>
        <row r="2475">
          <cell r="B2475">
            <v>419505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</row>
        <row r="2476">
          <cell r="B2476">
            <v>419510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419515</v>
          </cell>
          <cell r="C2477">
            <v>15668193</v>
          </cell>
          <cell r="D2477">
            <v>20843719</v>
          </cell>
          <cell r="E2477">
            <v>10359059</v>
          </cell>
          <cell r="F2477">
            <v>15668</v>
          </cell>
          <cell r="G2477">
            <v>20844</v>
          </cell>
          <cell r="H2477">
            <v>10359</v>
          </cell>
        </row>
        <row r="2478">
          <cell r="B2478">
            <v>419520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</row>
        <row r="2479">
          <cell r="B2479">
            <v>419525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</row>
        <row r="2480">
          <cell r="B2480">
            <v>419530</v>
          </cell>
          <cell r="C2480">
            <v>0</v>
          </cell>
          <cell r="D2480">
            <v>0</v>
          </cell>
          <cell r="E2480">
            <v>250219382.68000001</v>
          </cell>
          <cell r="F2480">
            <v>0</v>
          </cell>
          <cell r="G2480">
            <v>0</v>
          </cell>
          <cell r="H2480">
            <v>250219</v>
          </cell>
        </row>
        <row r="2481">
          <cell r="B2481">
            <v>419535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419540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419545</v>
          </cell>
          <cell r="C2483">
            <v>0</v>
          </cell>
          <cell r="D2483">
            <v>11900</v>
          </cell>
          <cell r="E2483">
            <v>6152247</v>
          </cell>
          <cell r="F2483">
            <v>0</v>
          </cell>
          <cell r="G2483">
            <v>12</v>
          </cell>
          <cell r="H2483">
            <v>6152</v>
          </cell>
        </row>
        <row r="2484">
          <cell r="B2484">
            <v>419550</v>
          </cell>
          <cell r="C2484">
            <v>234796299</v>
          </cell>
          <cell r="D2484">
            <v>59362860</v>
          </cell>
          <cell r="E2484">
            <v>191660397</v>
          </cell>
          <cell r="F2484">
            <v>234796</v>
          </cell>
          <cell r="G2484">
            <v>59363</v>
          </cell>
          <cell r="H2484">
            <v>191660</v>
          </cell>
        </row>
        <row r="2485">
          <cell r="B2485">
            <v>419555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</row>
        <row r="2486">
          <cell r="B2486">
            <v>419560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</row>
        <row r="2487">
          <cell r="B2487">
            <v>419565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419570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419575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419595</v>
          </cell>
          <cell r="C2490">
            <v>6851664580.8100004</v>
          </cell>
          <cell r="D2490">
            <v>3929300494.3200002</v>
          </cell>
          <cell r="E2490">
            <v>1546576358.3499999</v>
          </cell>
          <cell r="F2490">
            <v>6851665</v>
          </cell>
          <cell r="G2490">
            <v>3929300</v>
          </cell>
          <cell r="H2490">
            <v>1546576</v>
          </cell>
        </row>
        <row r="2491">
          <cell r="B2491">
            <v>419600</v>
          </cell>
          <cell r="C2491">
            <v>59906149211.050003</v>
          </cell>
          <cell r="D2491">
            <v>63584303777.260002</v>
          </cell>
          <cell r="E2491">
            <v>52753362525.529999</v>
          </cell>
          <cell r="F2491">
            <v>59906149</v>
          </cell>
          <cell r="G2491">
            <v>63584304</v>
          </cell>
          <cell r="H2491">
            <v>52753363</v>
          </cell>
        </row>
        <row r="2492">
          <cell r="B2492">
            <v>419605</v>
          </cell>
          <cell r="C2492">
            <v>140354395.94999999</v>
          </cell>
          <cell r="D2492">
            <v>159477363</v>
          </cell>
          <cell r="E2492">
            <v>191953326</v>
          </cell>
          <cell r="F2492">
            <v>140354</v>
          </cell>
          <cell r="G2492">
            <v>159477</v>
          </cell>
          <cell r="H2492">
            <v>191953</v>
          </cell>
        </row>
        <row r="2493">
          <cell r="B2493">
            <v>419610</v>
          </cell>
          <cell r="C2493">
            <v>322550379</v>
          </cell>
          <cell r="D2493">
            <v>68271996.599999994</v>
          </cell>
          <cell r="E2493">
            <v>36085025</v>
          </cell>
          <cell r="F2493">
            <v>322550</v>
          </cell>
          <cell r="G2493">
            <v>68272</v>
          </cell>
          <cell r="H2493">
            <v>36085</v>
          </cell>
        </row>
        <row r="2494">
          <cell r="B2494">
            <v>419615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419620</v>
          </cell>
          <cell r="C2495">
            <v>1082451824.1700001</v>
          </cell>
          <cell r="D2495">
            <v>1110728732.28</v>
          </cell>
          <cell r="E2495">
            <v>873059254.15999997</v>
          </cell>
          <cell r="F2495">
            <v>1082452</v>
          </cell>
          <cell r="G2495">
            <v>1110729</v>
          </cell>
          <cell r="H2495">
            <v>873059</v>
          </cell>
        </row>
        <row r="2496">
          <cell r="B2496">
            <v>419625</v>
          </cell>
          <cell r="C2496">
            <v>0</v>
          </cell>
          <cell r="D2496">
            <v>1192624.0900000001</v>
          </cell>
          <cell r="E2496">
            <v>1669669.91</v>
          </cell>
          <cell r="F2496">
            <v>0</v>
          </cell>
          <cell r="G2496">
            <v>1193</v>
          </cell>
          <cell r="H2496">
            <v>1670</v>
          </cell>
        </row>
        <row r="2497">
          <cell r="B2497">
            <v>419630</v>
          </cell>
          <cell r="C2497">
            <v>58360792611.93</v>
          </cell>
          <cell r="D2497">
            <v>62244633061.290001</v>
          </cell>
          <cell r="E2497">
            <v>51650595250.459999</v>
          </cell>
          <cell r="F2497">
            <v>58360793</v>
          </cell>
          <cell r="G2497">
            <v>62244633</v>
          </cell>
          <cell r="H2497">
            <v>51650595</v>
          </cell>
        </row>
        <row r="2498">
          <cell r="B2498">
            <v>419635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419640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419800</v>
          </cell>
          <cell r="C2500">
            <v>28405209965.360001</v>
          </cell>
          <cell r="D2500">
            <v>47191844522.900002</v>
          </cell>
          <cell r="E2500">
            <v>16696711786.040001</v>
          </cell>
          <cell r="F2500">
            <v>28405210</v>
          </cell>
          <cell r="G2500">
            <v>47191845</v>
          </cell>
          <cell r="H2500">
            <v>16696712</v>
          </cell>
        </row>
        <row r="2501">
          <cell r="B2501">
            <v>419805</v>
          </cell>
          <cell r="C2501">
            <v>1006814333.8</v>
          </cell>
          <cell r="D2501">
            <v>10841981270.41</v>
          </cell>
          <cell r="E2501">
            <v>3254242165.5700002</v>
          </cell>
          <cell r="F2501">
            <v>1006814</v>
          </cell>
          <cell r="G2501">
            <v>10841981</v>
          </cell>
          <cell r="H2501">
            <v>3254242</v>
          </cell>
        </row>
        <row r="2502">
          <cell r="B2502">
            <v>419810</v>
          </cell>
          <cell r="C2502">
            <v>16817610873.219999</v>
          </cell>
          <cell r="D2502">
            <v>17350026108.93</v>
          </cell>
          <cell r="E2502">
            <v>12774143094.290001</v>
          </cell>
          <cell r="F2502">
            <v>16817611</v>
          </cell>
          <cell r="G2502">
            <v>17350026</v>
          </cell>
          <cell r="H2502">
            <v>12774143</v>
          </cell>
        </row>
        <row r="2503">
          <cell r="B2503">
            <v>419815</v>
          </cell>
          <cell r="C2503">
            <v>8134344758.3400002</v>
          </cell>
          <cell r="D2503">
            <v>18438684480.52</v>
          </cell>
          <cell r="E2503">
            <v>301330769</v>
          </cell>
          <cell r="F2503">
            <v>8134345</v>
          </cell>
          <cell r="G2503">
            <v>18438684</v>
          </cell>
          <cell r="H2503">
            <v>301331</v>
          </cell>
        </row>
        <row r="2504">
          <cell r="B2504">
            <v>419820</v>
          </cell>
          <cell r="C2504">
            <v>0</v>
          </cell>
          <cell r="D2504">
            <v>11983.06</v>
          </cell>
          <cell r="E2504">
            <v>365241176.18000001</v>
          </cell>
          <cell r="F2504">
            <v>0</v>
          </cell>
          <cell r="G2504">
            <v>12</v>
          </cell>
          <cell r="H2504">
            <v>365241</v>
          </cell>
        </row>
        <row r="2505">
          <cell r="B2505">
            <v>419825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</row>
        <row r="2506">
          <cell r="B2506">
            <v>419830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</row>
        <row r="2507">
          <cell r="B2507">
            <v>419835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</row>
        <row r="2508">
          <cell r="B2508">
            <v>419840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419850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419855</v>
          </cell>
          <cell r="C2510">
            <v>2446440000</v>
          </cell>
          <cell r="D2510">
            <v>561140679.98000002</v>
          </cell>
          <cell r="E2510">
            <v>1754581</v>
          </cell>
          <cell r="F2510">
            <v>2446440</v>
          </cell>
          <cell r="G2510">
            <v>561141</v>
          </cell>
          <cell r="H2510">
            <v>1755</v>
          </cell>
        </row>
        <row r="2511">
          <cell r="B2511">
            <v>500000</v>
          </cell>
          <cell r="C2511">
            <v>2456049156576.7002</v>
          </cell>
          <cell r="D2511">
            <v>1528375064483.9199</v>
          </cell>
          <cell r="E2511">
            <v>2556973661523.25</v>
          </cell>
          <cell r="F2511">
            <v>2456049157</v>
          </cell>
          <cell r="G2511">
            <v>1528375064</v>
          </cell>
          <cell r="H2511">
            <v>2556973662</v>
          </cell>
        </row>
        <row r="2512">
          <cell r="B2512">
            <v>510000</v>
          </cell>
          <cell r="C2512">
            <v>2298798977346.1201</v>
          </cell>
          <cell r="D2512">
            <v>1352540258364.6201</v>
          </cell>
          <cell r="E2512">
            <v>2424948557104.21</v>
          </cell>
          <cell r="F2512">
            <v>2298798977</v>
          </cell>
          <cell r="G2512">
            <v>1352540258</v>
          </cell>
          <cell r="H2512">
            <v>2424948557</v>
          </cell>
        </row>
        <row r="2513">
          <cell r="B2513">
            <v>510100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</row>
        <row r="2514">
          <cell r="B2514">
            <v>510105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</row>
        <row r="2515">
          <cell r="B2515">
            <v>510110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510115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510195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</row>
        <row r="2518">
          <cell r="B2518">
            <v>510200</v>
          </cell>
          <cell r="C2518">
            <v>137265784689.14999</v>
          </cell>
          <cell r="D2518">
            <v>220453338681.79001</v>
          </cell>
          <cell r="E2518">
            <v>254292928152.04001</v>
          </cell>
          <cell r="F2518">
            <v>137265785</v>
          </cell>
          <cell r="G2518">
            <v>220453339</v>
          </cell>
          <cell r="H2518">
            <v>254292928</v>
          </cell>
        </row>
        <row r="2519">
          <cell r="B2519">
            <v>510205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</row>
        <row r="2520">
          <cell r="B2520">
            <v>510210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510215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510220</v>
          </cell>
          <cell r="C2522">
            <v>2005530851.0999999</v>
          </cell>
          <cell r="D2522">
            <v>1736782482</v>
          </cell>
          <cell r="E2522">
            <v>2682828282</v>
          </cell>
          <cell r="F2522">
            <v>2005531</v>
          </cell>
          <cell r="G2522">
            <v>1736782</v>
          </cell>
          <cell r="H2522">
            <v>2682828</v>
          </cell>
        </row>
        <row r="2523">
          <cell r="B2523">
            <v>510225</v>
          </cell>
          <cell r="C2523">
            <v>6969205773.54</v>
          </cell>
          <cell r="D2523">
            <v>24149141365.349998</v>
          </cell>
          <cell r="E2523">
            <v>40996081347.519997</v>
          </cell>
          <cell r="F2523">
            <v>6969206</v>
          </cell>
          <cell r="G2523">
            <v>24149141</v>
          </cell>
          <cell r="H2523">
            <v>40996081</v>
          </cell>
        </row>
        <row r="2524">
          <cell r="B2524">
            <v>510230</v>
          </cell>
          <cell r="C2524">
            <v>128291048064.50999</v>
          </cell>
          <cell r="D2524">
            <v>194567414834.44</v>
          </cell>
          <cell r="E2524">
            <v>210614018522.51999</v>
          </cell>
          <cell r="F2524">
            <v>128291048</v>
          </cell>
          <cell r="G2524">
            <v>194567415</v>
          </cell>
          <cell r="H2524">
            <v>210614019</v>
          </cell>
        </row>
        <row r="2525">
          <cell r="B2525">
            <v>510235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510240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510295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510297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510300</v>
          </cell>
          <cell r="C2529">
            <v>67083925448.889999</v>
          </cell>
          <cell r="D2529">
            <v>40555957419.32</v>
          </cell>
          <cell r="E2529">
            <v>36596244883.790001</v>
          </cell>
          <cell r="F2529">
            <v>67083925</v>
          </cell>
          <cell r="G2529">
            <v>40555957</v>
          </cell>
          <cell r="H2529">
            <v>36596245</v>
          </cell>
        </row>
        <row r="2530">
          <cell r="B2530">
            <v>510305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510310</v>
          </cell>
          <cell r="C2531">
            <v>2232329541</v>
          </cell>
          <cell r="D2531">
            <v>2413354331</v>
          </cell>
          <cell r="E2531">
            <v>3444611574.8099999</v>
          </cell>
          <cell r="F2531">
            <v>2232330</v>
          </cell>
          <cell r="G2531">
            <v>2413354</v>
          </cell>
          <cell r="H2531">
            <v>3444612</v>
          </cell>
        </row>
        <row r="2532">
          <cell r="B2532">
            <v>510315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510320</v>
          </cell>
          <cell r="C2533">
            <v>217099473</v>
          </cell>
          <cell r="D2533">
            <v>124084910</v>
          </cell>
          <cell r="E2533">
            <v>76165084.560000002</v>
          </cell>
          <cell r="F2533">
            <v>217099</v>
          </cell>
          <cell r="G2533">
            <v>124085</v>
          </cell>
          <cell r="H2533">
            <v>76165</v>
          </cell>
        </row>
        <row r="2534">
          <cell r="B2534">
            <v>510325</v>
          </cell>
          <cell r="C2534">
            <v>64620795933.889999</v>
          </cell>
          <cell r="D2534">
            <v>37958443459.440002</v>
          </cell>
          <cell r="E2534">
            <v>32875546651.419998</v>
          </cell>
          <cell r="F2534">
            <v>64620796</v>
          </cell>
          <cell r="G2534">
            <v>37958443</v>
          </cell>
          <cell r="H2534">
            <v>32875547</v>
          </cell>
        </row>
        <row r="2535">
          <cell r="B2535">
            <v>510330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510335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</row>
        <row r="2537">
          <cell r="B2537">
            <v>510340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</row>
        <row r="2538">
          <cell r="B2538">
            <v>510345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</row>
        <row r="2539">
          <cell r="B2539">
            <v>510350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510395</v>
          </cell>
          <cell r="C2540">
            <v>13698201</v>
          </cell>
          <cell r="D2540">
            <v>60074718.880000003</v>
          </cell>
          <cell r="E2540">
            <v>199920817</v>
          </cell>
          <cell r="F2540">
            <v>13698</v>
          </cell>
          <cell r="G2540">
            <v>60075</v>
          </cell>
          <cell r="H2540">
            <v>199921</v>
          </cell>
        </row>
        <row r="2541">
          <cell r="B2541">
            <v>510397</v>
          </cell>
          <cell r="C2541">
            <v>2300</v>
          </cell>
          <cell r="D2541">
            <v>0</v>
          </cell>
          <cell r="E2541">
            <v>756</v>
          </cell>
          <cell r="F2541">
            <v>2</v>
          </cell>
          <cell r="G2541">
            <v>0</v>
          </cell>
          <cell r="H2541">
            <v>1</v>
          </cell>
        </row>
        <row r="2542">
          <cell r="B2542">
            <v>510400</v>
          </cell>
          <cell r="C2542">
            <v>81431195765.940002</v>
          </cell>
          <cell r="D2542">
            <v>50998591195.07</v>
          </cell>
          <cell r="E2542">
            <v>82890682147.419998</v>
          </cell>
          <cell r="F2542">
            <v>81431196</v>
          </cell>
          <cell r="G2542">
            <v>50998591</v>
          </cell>
          <cell r="H2542">
            <v>82890682</v>
          </cell>
        </row>
        <row r="2543">
          <cell r="B2543">
            <v>510405</v>
          </cell>
          <cell r="C2543">
            <v>3305321558.1100001</v>
          </cell>
          <cell r="D2543">
            <v>1444916751.74</v>
          </cell>
          <cell r="E2543">
            <v>1207771523.54</v>
          </cell>
          <cell r="F2543">
            <v>3305322</v>
          </cell>
          <cell r="G2543">
            <v>1444917</v>
          </cell>
          <cell r="H2543">
            <v>1207772</v>
          </cell>
        </row>
        <row r="2544">
          <cell r="B2544">
            <v>510410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510415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</row>
        <row r="2546">
          <cell r="B2546">
            <v>510420</v>
          </cell>
          <cell r="C2546">
            <v>64558729250.339996</v>
          </cell>
          <cell r="D2546">
            <v>46042373764.970001</v>
          </cell>
          <cell r="E2546">
            <v>56121647011.830002</v>
          </cell>
          <cell r="F2546">
            <v>64558729</v>
          </cell>
          <cell r="G2546">
            <v>46042374</v>
          </cell>
          <cell r="H2546">
            <v>56121647</v>
          </cell>
        </row>
        <row r="2547">
          <cell r="B2547">
            <v>510425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510430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510435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510440</v>
          </cell>
          <cell r="C2550">
            <v>2037092300</v>
          </cell>
          <cell r="D2550">
            <v>1469588957.4000001</v>
          </cell>
          <cell r="E2550">
            <v>1349548672.0999999</v>
          </cell>
          <cell r="F2550">
            <v>2037092</v>
          </cell>
          <cell r="G2550">
            <v>1469589</v>
          </cell>
          <cell r="H2550">
            <v>1349549</v>
          </cell>
        </row>
        <row r="2551">
          <cell r="B2551">
            <v>510445</v>
          </cell>
          <cell r="C2551">
            <v>1167931050.9200001</v>
          </cell>
          <cell r="D2551">
            <v>1293812098.3399999</v>
          </cell>
          <cell r="E2551">
            <v>510550277.92000002</v>
          </cell>
          <cell r="F2551">
            <v>1167931</v>
          </cell>
          <cell r="G2551">
            <v>1293812</v>
          </cell>
          <cell r="H2551">
            <v>510550</v>
          </cell>
        </row>
        <row r="2552">
          <cell r="B2552">
            <v>510450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</row>
        <row r="2553">
          <cell r="B2553">
            <v>510460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</row>
        <row r="2554">
          <cell r="B2554">
            <v>510465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</row>
        <row r="2555">
          <cell r="B2555">
            <v>510470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510475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</row>
        <row r="2557">
          <cell r="B2557">
            <v>510495</v>
          </cell>
          <cell r="C2557">
            <v>10362121606.57</v>
          </cell>
          <cell r="D2557">
            <v>747899622.62</v>
          </cell>
          <cell r="E2557">
            <v>23700911752.880001</v>
          </cell>
          <cell r="F2557">
            <v>10362122</v>
          </cell>
          <cell r="G2557">
            <v>747900</v>
          </cell>
          <cell r="H2557">
            <v>23700912</v>
          </cell>
        </row>
        <row r="2558">
          <cell r="B2558">
            <v>510497</v>
          </cell>
          <cell r="C2558">
            <v>0</v>
          </cell>
          <cell r="D2558">
            <v>0</v>
          </cell>
          <cell r="E2558">
            <v>252909.15</v>
          </cell>
          <cell r="F2558">
            <v>0</v>
          </cell>
          <cell r="G2558">
            <v>0</v>
          </cell>
          <cell r="H2558">
            <v>253</v>
          </cell>
        </row>
        <row r="2559">
          <cell r="B2559">
            <v>510500</v>
          </cell>
          <cell r="C2559">
            <v>1416106033</v>
          </cell>
          <cell r="D2559">
            <v>232875130.22999999</v>
          </cell>
          <cell r="E2559">
            <v>1185149627.6500001</v>
          </cell>
          <cell r="F2559">
            <v>1416106</v>
          </cell>
          <cell r="G2559">
            <v>232875</v>
          </cell>
          <cell r="H2559">
            <v>1185150</v>
          </cell>
        </row>
        <row r="2560">
          <cell r="B2560">
            <v>510505</v>
          </cell>
          <cell r="C2560">
            <v>573734516</v>
          </cell>
          <cell r="D2560">
            <v>0</v>
          </cell>
          <cell r="E2560">
            <v>347000000</v>
          </cell>
          <cell r="F2560">
            <v>573735</v>
          </cell>
          <cell r="G2560">
            <v>0</v>
          </cell>
          <cell r="H2560">
            <v>347000</v>
          </cell>
        </row>
        <row r="2561">
          <cell r="B2561">
            <v>510510</v>
          </cell>
          <cell r="C2561">
            <v>842371517</v>
          </cell>
          <cell r="D2561">
            <v>232875130.22999999</v>
          </cell>
          <cell r="E2561">
            <v>838149627.64999998</v>
          </cell>
          <cell r="F2561">
            <v>842372</v>
          </cell>
          <cell r="G2561">
            <v>232875</v>
          </cell>
          <cell r="H2561">
            <v>838150</v>
          </cell>
        </row>
        <row r="2562">
          <cell r="B2562">
            <v>510597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510600</v>
          </cell>
          <cell r="C2563">
            <v>0</v>
          </cell>
          <cell r="D2563">
            <v>46190183685.889999</v>
          </cell>
          <cell r="E2563">
            <v>66077874817.379997</v>
          </cell>
          <cell r="F2563">
            <v>0</v>
          </cell>
          <cell r="G2563">
            <v>46190184</v>
          </cell>
          <cell r="H2563">
            <v>66077875</v>
          </cell>
        </row>
        <row r="2564">
          <cell r="B2564">
            <v>510605</v>
          </cell>
          <cell r="C2564">
            <v>0</v>
          </cell>
          <cell r="D2564">
            <v>46190183685.889999</v>
          </cell>
          <cell r="E2564">
            <v>66077874817.379997</v>
          </cell>
          <cell r="F2564">
            <v>0</v>
          </cell>
          <cell r="G2564">
            <v>46190184</v>
          </cell>
          <cell r="H2564">
            <v>66077875</v>
          </cell>
        </row>
        <row r="2565">
          <cell r="B2565">
            <v>510700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510705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510800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510805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511000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511005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511010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511015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511020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511025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511030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511035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511095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511100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511105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511110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511115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511120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511200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511205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511210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511300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511305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511310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511315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511320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511325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511330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511335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511340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511345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511395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</row>
        <row r="2597">
          <cell r="B2597">
            <v>511397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511400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511405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511497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</row>
        <row r="2601">
          <cell r="B2601">
            <v>511500</v>
          </cell>
          <cell r="C2601">
            <v>5128607479.5900002</v>
          </cell>
          <cell r="D2601">
            <v>10161590657.27</v>
          </cell>
          <cell r="E2601">
            <v>14532341600.370001</v>
          </cell>
          <cell r="F2601">
            <v>5128607</v>
          </cell>
          <cell r="G2601">
            <v>10161591</v>
          </cell>
          <cell r="H2601">
            <v>14532342</v>
          </cell>
        </row>
        <row r="2602">
          <cell r="B2602">
            <v>511503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511506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511509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511512</v>
          </cell>
          <cell r="C2605">
            <v>223924521.5</v>
          </cell>
          <cell r="D2605">
            <v>148180782.44999999</v>
          </cell>
          <cell r="E2605">
            <v>147360105.62</v>
          </cell>
          <cell r="F2605">
            <v>223925</v>
          </cell>
          <cell r="G2605">
            <v>148181</v>
          </cell>
          <cell r="H2605">
            <v>147360</v>
          </cell>
        </row>
        <row r="2606">
          <cell r="B2606">
            <v>511515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511518</v>
          </cell>
          <cell r="C2607">
            <v>1132020</v>
          </cell>
          <cell r="D2607">
            <v>1068948</v>
          </cell>
          <cell r="E2607">
            <v>999012</v>
          </cell>
          <cell r="F2607">
            <v>1132</v>
          </cell>
          <cell r="G2607">
            <v>1069</v>
          </cell>
          <cell r="H2607">
            <v>999</v>
          </cell>
        </row>
        <row r="2608">
          <cell r="B2608">
            <v>511521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511524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511527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511530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511533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511536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511539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511542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511545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511548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511551</v>
          </cell>
          <cell r="C2618">
            <v>1064026759</v>
          </cell>
          <cell r="D2618">
            <v>883984020.84000003</v>
          </cell>
          <cell r="E2618">
            <v>1070190036.4</v>
          </cell>
          <cell r="F2618">
            <v>1064027</v>
          </cell>
          <cell r="G2618">
            <v>883984</v>
          </cell>
          <cell r="H2618">
            <v>1070190</v>
          </cell>
        </row>
        <row r="2619">
          <cell r="B2619">
            <v>511554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511557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</row>
        <row r="2621">
          <cell r="B2621">
            <v>511560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</row>
        <row r="2622">
          <cell r="B2622">
            <v>511563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511566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511569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511595</v>
          </cell>
          <cell r="C2625">
            <v>3839524179.0900002</v>
          </cell>
          <cell r="D2625">
            <v>9126072685.9799995</v>
          </cell>
          <cell r="E2625">
            <v>13313486964.35</v>
          </cell>
          <cell r="F2625">
            <v>3839524</v>
          </cell>
          <cell r="G2625">
            <v>9126073</v>
          </cell>
          <cell r="H2625">
            <v>13313487</v>
          </cell>
        </row>
        <row r="2626">
          <cell r="B2626">
            <v>511597</v>
          </cell>
          <cell r="C2626">
            <v>0</v>
          </cell>
          <cell r="D2626">
            <v>2284220</v>
          </cell>
          <cell r="E2626">
            <v>305482</v>
          </cell>
          <cell r="F2626">
            <v>0</v>
          </cell>
          <cell r="G2626">
            <v>2284</v>
          </cell>
          <cell r="H2626">
            <v>305</v>
          </cell>
        </row>
        <row r="2627">
          <cell r="B2627">
            <v>511600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511605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</row>
        <row r="2629">
          <cell r="B2629">
            <v>511697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</row>
        <row r="2630">
          <cell r="B2630">
            <v>511700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511705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511797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511800</v>
          </cell>
          <cell r="C2633">
            <v>24100222</v>
          </cell>
          <cell r="D2633">
            <v>21917322</v>
          </cell>
          <cell r="E2633">
            <v>59354800</v>
          </cell>
          <cell r="F2633">
            <v>24100</v>
          </cell>
          <cell r="G2633">
            <v>21917</v>
          </cell>
          <cell r="H2633">
            <v>59355</v>
          </cell>
        </row>
        <row r="2634">
          <cell r="B2634">
            <v>511805</v>
          </cell>
          <cell r="C2634">
            <v>24100222</v>
          </cell>
          <cell r="D2634">
            <v>21917322</v>
          </cell>
          <cell r="E2634">
            <v>59354800</v>
          </cell>
          <cell r="F2634">
            <v>24100</v>
          </cell>
          <cell r="G2634">
            <v>21917</v>
          </cell>
          <cell r="H2634">
            <v>59355</v>
          </cell>
        </row>
        <row r="2635">
          <cell r="B2635">
            <v>511810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511815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511895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</row>
        <row r="2638">
          <cell r="B2638">
            <v>511897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</row>
        <row r="2639">
          <cell r="B2639">
            <v>511900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</row>
        <row r="2640">
          <cell r="B2640">
            <v>511905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</row>
        <row r="2641">
          <cell r="B2641">
            <v>511910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</row>
        <row r="2642">
          <cell r="B2642">
            <v>512000</v>
          </cell>
          <cell r="C2642">
            <v>66255187190.400002</v>
          </cell>
          <cell r="D2642">
            <v>64648771943.980003</v>
          </cell>
          <cell r="E2642">
            <v>57882993866.449997</v>
          </cell>
          <cell r="F2642">
            <v>66255187</v>
          </cell>
          <cell r="G2642">
            <v>64648772</v>
          </cell>
          <cell r="H2642">
            <v>57882994</v>
          </cell>
        </row>
        <row r="2643">
          <cell r="B2643">
            <v>512001</v>
          </cell>
          <cell r="C2643">
            <v>18083861082</v>
          </cell>
          <cell r="D2643">
            <v>17496441230</v>
          </cell>
          <cell r="E2643">
            <v>15386021570</v>
          </cell>
          <cell r="F2643">
            <v>18083861</v>
          </cell>
          <cell r="G2643">
            <v>17496441</v>
          </cell>
          <cell r="H2643">
            <v>15386022</v>
          </cell>
        </row>
        <row r="2644">
          <cell r="B2644">
            <v>512002</v>
          </cell>
          <cell r="C2644">
            <v>18980443750</v>
          </cell>
          <cell r="D2644">
            <v>18680258386</v>
          </cell>
          <cell r="E2644">
            <v>17413312894</v>
          </cell>
          <cell r="F2644">
            <v>18980444</v>
          </cell>
          <cell r="G2644">
            <v>18680258</v>
          </cell>
          <cell r="H2644">
            <v>17413313</v>
          </cell>
        </row>
        <row r="2645">
          <cell r="B2645">
            <v>512003</v>
          </cell>
          <cell r="C2645">
            <v>63219940</v>
          </cell>
          <cell r="D2645">
            <v>96653351</v>
          </cell>
          <cell r="E2645">
            <v>89606372</v>
          </cell>
          <cell r="F2645">
            <v>63220</v>
          </cell>
          <cell r="G2645">
            <v>96653</v>
          </cell>
          <cell r="H2645">
            <v>89606</v>
          </cell>
        </row>
        <row r="2646">
          <cell r="B2646">
            <v>512004</v>
          </cell>
          <cell r="C2646">
            <v>21694167</v>
          </cell>
          <cell r="D2646">
            <v>20333049</v>
          </cell>
          <cell r="E2646">
            <v>21310520</v>
          </cell>
          <cell r="F2646">
            <v>21694</v>
          </cell>
          <cell r="G2646">
            <v>20333</v>
          </cell>
          <cell r="H2646">
            <v>21311</v>
          </cell>
        </row>
        <row r="2647">
          <cell r="B2647">
            <v>512005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</row>
        <row r="2648">
          <cell r="B2648">
            <v>512006</v>
          </cell>
          <cell r="C2648">
            <v>1865775006.28</v>
          </cell>
          <cell r="D2648">
            <v>1834481918</v>
          </cell>
          <cell r="E2648">
            <v>1719847911</v>
          </cell>
          <cell r="F2648">
            <v>1865775</v>
          </cell>
          <cell r="G2648">
            <v>1834482</v>
          </cell>
          <cell r="H2648">
            <v>1719848</v>
          </cell>
        </row>
        <row r="2649">
          <cell r="B2649">
            <v>512007</v>
          </cell>
          <cell r="C2649">
            <v>166858179</v>
          </cell>
          <cell r="D2649">
            <v>163001256</v>
          </cell>
          <cell r="E2649">
            <v>154851867</v>
          </cell>
          <cell r="F2649">
            <v>166858</v>
          </cell>
          <cell r="G2649">
            <v>163001</v>
          </cell>
          <cell r="H2649">
            <v>154852</v>
          </cell>
        </row>
        <row r="2650">
          <cell r="B2650">
            <v>512008</v>
          </cell>
          <cell r="C2650">
            <v>1815446821</v>
          </cell>
          <cell r="D2650">
            <v>1800427908</v>
          </cell>
          <cell r="E2650">
            <v>1682279677</v>
          </cell>
          <cell r="F2650">
            <v>1815447</v>
          </cell>
          <cell r="G2650">
            <v>1800428</v>
          </cell>
          <cell r="H2650">
            <v>1682280</v>
          </cell>
        </row>
        <row r="2651">
          <cell r="B2651">
            <v>512009</v>
          </cell>
          <cell r="C2651">
            <v>1520834357</v>
          </cell>
          <cell r="D2651">
            <v>1629846569</v>
          </cell>
          <cell r="E2651">
            <v>1565670872</v>
          </cell>
          <cell r="F2651">
            <v>1520834</v>
          </cell>
          <cell r="G2651">
            <v>1629847</v>
          </cell>
          <cell r="H2651">
            <v>1565671</v>
          </cell>
        </row>
        <row r="2652">
          <cell r="B2652">
            <v>512010</v>
          </cell>
          <cell r="C2652">
            <v>2590220726.4000001</v>
          </cell>
          <cell r="D2652">
            <v>2761340947.1999998</v>
          </cell>
          <cell r="E2652">
            <v>2347239864.4000001</v>
          </cell>
          <cell r="F2652">
            <v>2590221</v>
          </cell>
          <cell r="G2652">
            <v>2761341</v>
          </cell>
          <cell r="H2652">
            <v>2347240</v>
          </cell>
        </row>
        <row r="2653">
          <cell r="B2653">
            <v>512011</v>
          </cell>
          <cell r="C2653">
            <v>206133623.61000001</v>
          </cell>
          <cell r="D2653">
            <v>217553365.58000001</v>
          </cell>
          <cell r="E2653">
            <v>197168021</v>
          </cell>
          <cell r="F2653">
            <v>206134</v>
          </cell>
          <cell r="G2653">
            <v>217553</v>
          </cell>
          <cell r="H2653">
            <v>197168</v>
          </cell>
        </row>
        <row r="2654">
          <cell r="B2654">
            <v>512012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</row>
        <row r="2655">
          <cell r="B2655">
            <v>512013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512015</v>
          </cell>
          <cell r="C2656">
            <v>5058698458</v>
          </cell>
          <cell r="D2656">
            <v>4226085491</v>
          </cell>
          <cell r="E2656">
            <v>2376103631</v>
          </cell>
          <cell r="F2656">
            <v>5058698</v>
          </cell>
          <cell r="G2656">
            <v>4226085</v>
          </cell>
          <cell r="H2656">
            <v>2376104</v>
          </cell>
        </row>
        <row r="2657">
          <cell r="B2657">
            <v>512016</v>
          </cell>
          <cell r="C2657">
            <v>187146008</v>
          </cell>
          <cell r="D2657">
            <v>101244998</v>
          </cell>
          <cell r="E2657">
            <v>230193833</v>
          </cell>
          <cell r="F2657">
            <v>187146</v>
          </cell>
          <cell r="G2657">
            <v>101245</v>
          </cell>
          <cell r="H2657">
            <v>230194</v>
          </cell>
        </row>
        <row r="2658">
          <cell r="B2658">
            <v>512017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</row>
        <row r="2659">
          <cell r="B2659">
            <v>512019</v>
          </cell>
          <cell r="C2659">
            <v>2403422819</v>
          </cell>
          <cell r="D2659">
            <v>2448305468</v>
          </cell>
          <cell r="E2659">
            <v>2110044796</v>
          </cell>
          <cell r="F2659">
            <v>2403423</v>
          </cell>
          <cell r="G2659">
            <v>2448305</v>
          </cell>
          <cell r="H2659">
            <v>2110045</v>
          </cell>
        </row>
        <row r="2660">
          <cell r="B2660">
            <v>512024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</row>
        <row r="2661">
          <cell r="B2661">
            <v>512025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</row>
        <row r="2662">
          <cell r="B2662">
            <v>512026</v>
          </cell>
          <cell r="C2662">
            <v>39413036</v>
          </cell>
          <cell r="D2662">
            <v>47562985</v>
          </cell>
          <cell r="E2662">
            <v>51062274</v>
          </cell>
          <cell r="F2662">
            <v>39413</v>
          </cell>
          <cell r="G2662">
            <v>47563</v>
          </cell>
          <cell r="H2662">
            <v>51062</v>
          </cell>
        </row>
        <row r="2663">
          <cell r="B2663">
            <v>512027</v>
          </cell>
          <cell r="C2663">
            <v>149380536</v>
          </cell>
          <cell r="D2663">
            <v>167816938.94</v>
          </cell>
          <cell r="E2663">
            <v>139247817</v>
          </cell>
          <cell r="F2663">
            <v>149381</v>
          </cell>
          <cell r="G2663">
            <v>167817</v>
          </cell>
          <cell r="H2663">
            <v>139248</v>
          </cell>
        </row>
        <row r="2664">
          <cell r="B2664">
            <v>512028</v>
          </cell>
          <cell r="C2664">
            <v>433148564.54000002</v>
          </cell>
          <cell r="D2664">
            <v>554925226.07000005</v>
          </cell>
          <cell r="E2664">
            <v>616193332.04999995</v>
          </cell>
          <cell r="F2664">
            <v>433149</v>
          </cell>
          <cell r="G2664">
            <v>554925</v>
          </cell>
          <cell r="H2664">
            <v>616193</v>
          </cell>
        </row>
        <row r="2665">
          <cell r="B2665">
            <v>512029</v>
          </cell>
          <cell r="C2665">
            <v>1871748156.6800001</v>
          </cell>
          <cell r="D2665">
            <v>1986186820</v>
          </cell>
          <cell r="E2665">
            <v>2037908003</v>
          </cell>
          <cell r="F2665">
            <v>1871748</v>
          </cell>
          <cell r="G2665">
            <v>1986187</v>
          </cell>
          <cell r="H2665">
            <v>2037908</v>
          </cell>
        </row>
        <row r="2666">
          <cell r="B2666">
            <v>512030</v>
          </cell>
          <cell r="C2666">
            <v>1785001729</v>
          </cell>
          <cell r="D2666">
            <v>1921135126</v>
          </cell>
          <cell r="E2666">
            <v>1493347676.4000001</v>
          </cell>
          <cell r="F2666">
            <v>1785002</v>
          </cell>
          <cell r="G2666">
            <v>1921135</v>
          </cell>
          <cell r="H2666">
            <v>1493348</v>
          </cell>
        </row>
        <row r="2667">
          <cell r="B2667">
            <v>512031</v>
          </cell>
          <cell r="C2667">
            <v>4289336891</v>
          </cell>
          <cell r="D2667">
            <v>4380478862</v>
          </cell>
          <cell r="E2667">
            <v>3802925348</v>
          </cell>
          <cell r="F2667">
            <v>4289337</v>
          </cell>
          <cell r="G2667">
            <v>4380479</v>
          </cell>
          <cell r="H2667">
            <v>3802925</v>
          </cell>
        </row>
        <row r="2668">
          <cell r="B2668">
            <v>512032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512033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</row>
        <row r="2670">
          <cell r="B2670">
            <v>512034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512035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512036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512037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512043</v>
          </cell>
          <cell r="C2674">
            <v>4723403339.8900003</v>
          </cell>
          <cell r="D2674">
            <v>4114692049.1900001</v>
          </cell>
          <cell r="E2674">
            <v>4447013687.6000004</v>
          </cell>
          <cell r="F2674">
            <v>4723403</v>
          </cell>
          <cell r="G2674">
            <v>4114692</v>
          </cell>
          <cell r="H2674">
            <v>4447014</v>
          </cell>
        </row>
        <row r="2675">
          <cell r="B2675">
            <v>512097</v>
          </cell>
          <cell r="C2675">
            <v>0</v>
          </cell>
          <cell r="D2675">
            <v>0</v>
          </cell>
          <cell r="E2675">
            <v>1643900</v>
          </cell>
          <cell r="F2675">
            <v>0</v>
          </cell>
          <cell r="G2675">
            <v>0</v>
          </cell>
          <cell r="H2675">
            <v>1644</v>
          </cell>
        </row>
        <row r="2676">
          <cell r="B2676">
            <v>512100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512105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512110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512115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512120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512122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512125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512130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512135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512197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</row>
        <row r="2686">
          <cell r="B2686">
            <v>512200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512205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</row>
        <row r="2688">
          <cell r="B2688">
            <v>512295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512297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</row>
        <row r="2690">
          <cell r="B2690">
            <v>512300</v>
          </cell>
          <cell r="C2690">
            <v>3216529535.4000001</v>
          </cell>
          <cell r="D2690">
            <v>2330059132.5500002</v>
          </cell>
          <cell r="E2690">
            <v>2906301016.9099998</v>
          </cell>
          <cell r="F2690">
            <v>3216530</v>
          </cell>
          <cell r="G2690">
            <v>2330059</v>
          </cell>
          <cell r="H2690">
            <v>2906301</v>
          </cell>
        </row>
        <row r="2691">
          <cell r="B2691">
            <v>512305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512310</v>
          </cell>
          <cell r="C2692">
            <v>3216529535.4000001</v>
          </cell>
          <cell r="D2692">
            <v>2330059132.5500002</v>
          </cell>
          <cell r="E2692">
            <v>2906301016.9099998</v>
          </cell>
          <cell r="F2692">
            <v>3216530</v>
          </cell>
          <cell r="G2692">
            <v>2330059</v>
          </cell>
          <cell r="H2692">
            <v>2906301</v>
          </cell>
        </row>
        <row r="2693">
          <cell r="B2693">
            <v>512315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</row>
        <row r="2694">
          <cell r="B2694">
            <v>512400</v>
          </cell>
          <cell r="C2694">
            <v>0</v>
          </cell>
          <cell r="D2694">
            <v>35352771.780000001</v>
          </cell>
          <cell r="E2694">
            <v>248531.55</v>
          </cell>
          <cell r="F2694">
            <v>0</v>
          </cell>
          <cell r="G2694">
            <v>35353</v>
          </cell>
          <cell r="H2694">
            <v>249</v>
          </cell>
        </row>
        <row r="2695">
          <cell r="B2695">
            <v>512405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512410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512415</v>
          </cell>
          <cell r="C2697">
            <v>0</v>
          </cell>
          <cell r="D2697">
            <v>35352771.780000001</v>
          </cell>
          <cell r="E2697">
            <v>0</v>
          </cell>
          <cell r="F2697">
            <v>0</v>
          </cell>
          <cell r="G2697">
            <v>35353</v>
          </cell>
          <cell r="H2697">
            <v>0</v>
          </cell>
        </row>
        <row r="2698">
          <cell r="B2698">
            <v>512420</v>
          </cell>
          <cell r="C2698">
            <v>0</v>
          </cell>
          <cell r="D2698">
            <v>0</v>
          </cell>
          <cell r="E2698">
            <v>248531.55</v>
          </cell>
          <cell r="F2698">
            <v>0</v>
          </cell>
          <cell r="G2698">
            <v>0</v>
          </cell>
          <cell r="H2698">
            <v>249</v>
          </cell>
        </row>
        <row r="2699">
          <cell r="B2699">
            <v>512425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512430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512435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</row>
        <row r="2702">
          <cell r="B2702">
            <v>512440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</row>
        <row r="2703">
          <cell r="B2703">
            <v>512445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512450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512497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512500</v>
          </cell>
          <cell r="C2706">
            <v>4656972465.8100004</v>
          </cell>
          <cell r="D2706">
            <v>4928270186.0500002</v>
          </cell>
          <cell r="E2706">
            <v>4639819537.6899996</v>
          </cell>
          <cell r="F2706">
            <v>4656972</v>
          </cell>
          <cell r="G2706">
            <v>4928270</v>
          </cell>
          <cell r="H2706">
            <v>4639820</v>
          </cell>
        </row>
        <row r="2707">
          <cell r="B2707">
            <v>512505</v>
          </cell>
          <cell r="C2707">
            <v>4656972465.8100004</v>
          </cell>
          <cell r="D2707">
            <v>4928270186.0500002</v>
          </cell>
          <cell r="E2707">
            <v>4639819537.6899996</v>
          </cell>
          <cell r="F2707">
            <v>4656972</v>
          </cell>
          <cell r="G2707">
            <v>4928270</v>
          </cell>
          <cell r="H2707">
            <v>4639820</v>
          </cell>
        </row>
        <row r="2708">
          <cell r="B2708">
            <v>512510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512515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512520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512525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512530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512535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512540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512545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512595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512597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</row>
        <row r="2718">
          <cell r="B2718">
            <v>512600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</row>
        <row r="2719">
          <cell r="B2719">
            <v>512605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512610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</row>
        <row r="2721">
          <cell r="B2721">
            <v>512697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</row>
        <row r="2722">
          <cell r="B2722">
            <v>512700</v>
          </cell>
          <cell r="C2722">
            <v>249734372.08000001</v>
          </cell>
          <cell r="D2722">
            <v>0</v>
          </cell>
          <cell r="E2722">
            <v>0</v>
          </cell>
          <cell r="F2722">
            <v>249734</v>
          </cell>
          <cell r="G2722">
            <v>0</v>
          </cell>
          <cell r="H2722">
            <v>0</v>
          </cell>
        </row>
        <row r="2723">
          <cell r="B2723">
            <v>512705</v>
          </cell>
          <cell r="C2723">
            <v>249734372.08000001</v>
          </cell>
          <cell r="D2723">
            <v>0</v>
          </cell>
          <cell r="E2723">
            <v>0</v>
          </cell>
          <cell r="F2723">
            <v>249734</v>
          </cell>
          <cell r="G2723">
            <v>0</v>
          </cell>
          <cell r="H2723">
            <v>0</v>
          </cell>
        </row>
        <row r="2724">
          <cell r="B2724">
            <v>512797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512800</v>
          </cell>
          <cell r="C2725">
            <v>5430000</v>
          </cell>
          <cell r="D2725">
            <v>0</v>
          </cell>
          <cell r="E2725">
            <v>0</v>
          </cell>
          <cell r="F2725">
            <v>5430</v>
          </cell>
          <cell r="G2725">
            <v>0</v>
          </cell>
          <cell r="H2725">
            <v>0</v>
          </cell>
        </row>
        <row r="2726">
          <cell r="B2726">
            <v>512805</v>
          </cell>
          <cell r="C2726">
            <v>5430000</v>
          </cell>
          <cell r="D2726">
            <v>0</v>
          </cell>
          <cell r="E2726">
            <v>0</v>
          </cell>
          <cell r="F2726">
            <v>5430</v>
          </cell>
          <cell r="G2726">
            <v>0</v>
          </cell>
          <cell r="H2726">
            <v>0</v>
          </cell>
        </row>
        <row r="2727">
          <cell r="B2727">
            <v>512810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</row>
        <row r="2728">
          <cell r="B2728">
            <v>512815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512820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512895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512900</v>
          </cell>
          <cell r="C2731">
            <v>1536128771050</v>
          </cell>
          <cell r="D2731">
            <v>715224150629</v>
          </cell>
          <cell r="E2731">
            <v>1199098688956.3</v>
          </cell>
          <cell r="F2731">
            <v>1536128771</v>
          </cell>
          <cell r="G2731">
            <v>715224151</v>
          </cell>
          <cell r="H2731">
            <v>1199098689</v>
          </cell>
        </row>
        <row r="2732">
          <cell r="B2732">
            <v>512905</v>
          </cell>
          <cell r="C2732">
            <v>931753781671</v>
          </cell>
          <cell r="D2732">
            <v>444330895160</v>
          </cell>
          <cell r="E2732">
            <v>813583336194</v>
          </cell>
          <cell r="F2732">
            <v>931753782</v>
          </cell>
          <cell r="G2732">
            <v>444330895</v>
          </cell>
          <cell r="H2732">
            <v>813583336</v>
          </cell>
        </row>
        <row r="2733">
          <cell r="B2733">
            <v>512907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512910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512912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512915</v>
          </cell>
          <cell r="C2736">
            <v>4981279</v>
          </cell>
          <cell r="D2736">
            <v>31216969</v>
          </cell>
          <cell r="E2736">
            <v>38081762.299999997</v>
          </cell>
          <cell r="F2736">
            <v>4981</v>
          </cell>
          <cell r="G2736">
            <v>31217</v>
          </cell>
          <cell r="H2736">
            <v>38082</v>
          </cell>
        </row>
        <row r="2737">
          <cell r="B2737">
            <v>512917</v>
          </cell>
          <cell r="C2737">
            <v>604370008100</v>
          </cell>
          <cell r="D2737">
            <v>270862038500</v>
          </cell>
          <cell r="E2737">
            <v>385477271000</v>
          </cell>
          <cell r="F2737">
            <v>604370008</v>
          </cell>
          <cell r="G2737">
            <v>270862039</v>
          </cell>
          <cell r="H2737">
            <v>385477271</v>
          </cell>
        </row>
        <row r="2738">
          <cell r="B2738">
            <v>512920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512922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512925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512927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512930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512932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512935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512937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512940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512942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512945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512947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512950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</row>
        <row r="2751">
          <cell r="B2751">
            <v>512952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512955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</row>
        <row r="2753">
          <cell r="B2753">
            <v>512957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</row>
        <row r="2754">
          <cell r="B2754">
            <v>512960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</row>
        <row r="2755">
          <cell r="B2755">
            <v>513000</v>
          </cell>
          <cell r="C2755">
            <v>8870967363.5499992</v>
          </cell>
          <cell r="D2755">
            <v>9854617505.2299995</v>
          </cell>
          <cell r="E2755">
            <v>8614457322.3199997</v>
          </cell>
          <cell r="F2755">
            <v>8870967</v>
          </cell>
          <cell r="G2755">
            <v>9854618</v>
          </cell>
          <cell r="H2755">
            <v>8614457</v>
          </cell>
        </row>
        <row r="2756">
          <cell r="B2756">
            <v>513005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</row>
        <row r="2757">
          <cell r="B2757">
            <v>513010</v>
          </cell>
          <cell r="C2757">
            <v>705461482</v>
          </cell>
          <cell r="D2757">
            <v>553782021</v>
          </cell>
          <cell r="E2757">
            <v>475749337</v>
          </cell>
          <cell r="F2757">
            <v>705461</v>
          </cell>
          <cell r="G2757">
            <v>553782</v>
          </cell>
          <cell r="H2757">
            <v>475749</v>
          </cell>
        </row>
        <row r="2758">
          <cell r="B2758">
            <v>513015</v>
          </cell>
          <cell r="C2758">
            <v>751900740</v>
          </cell>
          <cell r="D2758">
            <v>672383267</v>
          </cell>
          <cell r="E2758">
            <v>704252558</v>
          </cell>
          <cell r="F2758">
            <v>751901</v>
          </cell>
          <cell r="G2758">
            <v>672383</v>
          </cell>
          <cell r="H2758">
            <v>704253</v>
          </cell>
        </row>
        <row r="2759">
          <cell r="B2759">
            <v>513020</v>
          </cell>
          <cell r="C2759">
            <v>195127773.5</v>
          </cell>
          <cell r="D2759">
            <v>164573235</v>
          </cell>
          <cell r="E2759">
            <v>71322200</v>
          </cell>
          <cell r="F2759">
            <v>195128</v>
          </cell>
          <cell r="G2759">
            <v>164573</v>
          </cell>
          <cell r="H2759">
            <v>71322</v>
          </cell>
        </row>
        <row r="2760">
          <cell r="B2760">
            <v>513025</v>
          </cell>
          <cell r="C2760">
            <v>866316128</v>
          </cell>
          <cell r="D2760">
            <v>877049265.41999996</v>
          </cell>
          <cell r="E2760">
            <v>916823636.5</v>
          </cell>
          <cell r="F2760">
            <v>866316</v>
          </cell>
          <cell r="G2760">
            <v>877049</v>
          </cell>
          <cell r="H2760">
            <v>916824</v>
          </cell>
        </row>
        <row r="2761">
          <cell r="B2761">
            <v>513030</v>
          </cell>
          <cell r="C2761">
            <v>394737476</v>
          </cell>
          <cell r="D2761">
            <v>406986058.72000003</v>
          </cell>
          <cell r="E2761">
            <v>387393483.75</v>
          </cell>
          <cell r="F2761">
            <v>394737</v>
          </cell>
          <cell r="G2761">
            <v>406986</v>
          </cell>
          <cell r="H2761">
            <v>387393</v>
          </cell>
        </row>
        <row r="2762">
          <cell r="B2762">
            <v>513035</v>
          </cell>
          <cell r="C2762">
            <v>14939439</v>
          </cell>
          <cell r="D2762">
            <v>40664585.240000002</v>
          </cell>
          <cell r="E2762">
            <v>9579810.5299999993</v>
          </cell>
          <cell r="F2762">
            <v>14939</v>
          </cell>
          <cell r="G2762">
            <v>40665</v>
          </cell>
          <cell r="H2762">
            <v>9580</v>
          </cell>
        </row>
        <row r="2763">
          <cell r="B2763">
            <v>513040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513045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513050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513095</v>
          </cell>
          <cell r="C2766">
            <v>5942484325.0500002</v>
          </cell>
          <cell r="D2766">
            <v>7139159340.9799995</v>
          </cell>
          <cell r="E2766">
            <v>6049336296.54</v>
          </cell>
          <cell r="F2766">
            <v>5942484</v>
          </cell>
          <cell r="G2766">
            <v>7139159</v>
          </cell>
          <cell r="H2766">
            <v>6049336</v>
          </cell>
        </row>
        <row r="2767">
          <cell r="B2767">
            <v>513097</v>
          </cell>
          <cell r="C2767">
            <v>0</v>
          </cell>
          <cell r="D2767">
            <v>19731.87</v>
          </cell>
          <cell r="E2767">
            <v>0</v>
          </cell>
          <cell r="F2767">
            <v>0</v>
          </cell>
          <cell r="G2767">
            <v>20</v>
          </cell>
          <cell r="H2767">
            <v>0</v>
          </cell>
        </row>
        <row r="2768">
          <cell r="B2768">
            <v>513100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513105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</row>
        <row r="2770">
          <cell r="B2770">
            <v>513110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513115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513197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513200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513300</v>
          </cell>
          <cell r="C2774">
            <v>0</v>
          </cell>
          <cell r="D2774">
            <v>0</v>
          </cell>
          <cell r="E2774">
            <v>246958741.03999999</v>
          </cell>
          <cell r="F2774">
            <v>0</v>
          </cell>
          <cell r="G2774">
            <v>0</v>
          </cell>
          <cell r="H2774">
            <v>246959</v>
          </cell>
        </row>
        <row r="2775">
          <cell r="B2775">
            <v>513305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513310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</row>
        <row r="2777">
          <cell r="B2777">
            <v>513315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513320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513325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513330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</row>
        <row r="2781">
          <cell r="B2781">
            <v>513335</v>
          </cell>
          <cell r="C2781">
            <v>0</v>
          </cell>
          <cell r="D2781">
            <v>0</v>
          </cell>
          <cell r="E2781">
            <v>246958741.03999999</v>
          </cell>
          <cell r="F2781">
            <v>0</v>
          </cell>
          <cell r="G2781">
            <v>0</v>
          </cell>
          <cell r="H2781">
            <v>246959</v>
          </cell>
        </row>
        <row r="2782">
          <cell r="B2782">
            <v>513340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513345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513395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513500</v>
          </cell>
          <cell r="C2785">
            <v>263384216698.19</v>
          </cell>
          <cell r="D2785">
            <v>27988247215.689999</v>
          </cell>
          <cell r="E2785">
            <v>554047161199.95996</v>
          </cell>
          <cell r="F2785">
            <v>263384217</v>
          </cell>
          <cell r="G2785">
            <v>27988247</v>
          </cell>
          <cell r="H2785">
            <v>554047161</v>
          </cell>
        </row>
        <row r="2786">
          <cell r="B2786">
            <v>513505</v>
          </cell>
          <cell r="C2786">
            <v>216841205714.09</v>
          </cell>
          <cell r="D2786">
            <v>378324762.24000001</v>
          </cell>
          <cell r="E2786">
            <v>485734753065.53003</v>
          </cell>
          <cell r="F2786">
            <v>216841206</v>
          </cell>
          <cell r="G2786">
            <v>378325</v>
          </cell>
          <cell r="H2786">
            <v>485734753</v>
          </cell>
        </row>
        <row r="2787">
          <cell r="B2787">
            <v>513510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513515</v>
          </cell>
          <cell r="C2788">
            <v>23932324.199999999</v>
          </cell>
          <cell r="D2788">
            <v>142324.99</v>
          </cell>
          <cell r="E2788">
            <v>1053184.73</v>
          </cell>
          <cell r="F2788">
            <v>23932</v>
          </cell>
          <cell r="G2788">
            <v>142</v>
          </cell>
          <cell r="H2788">
            <v>1053</v>
          </cell>
        </row>
        <row r="2789">
          <cell r="B2789">
            <v>513520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513525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513530</v>
          </cell>
          <cell r="C2791">
            <v>46519070437.290001</v>
          </cell>
          <cell r="D2791">
            <v>27609667857.950001</v>
          </cell>
          <cell r="E2791">
            <v>68311317077.360001</v>
          </cell>
          <cell r="F2791">
            <v>46519070</v>
          </cell>
          <cell r="G2791">
            <v>27609668</v>
          </cell>
          <cell r="H2791">
            <v>68311317</v>
          </cell>
        </row>
        <row r="2792">
          <cell r="B2792">
            <v>513535</v>
          </cell>
          <cell r="C2792">
            <v>8222.61</v>
          </cell>
          <cell r="D2792">
            <v>112270.51</v>
          </cell>
          <cell r="E2792">
            <v>37872.339999999997</v>
          </cell>
          <cell r="F2792">
            <v>8</v>
          </cell>
          <cell r="G2792">
            <v>112</v>
          </cell>
          <cell r="H2792">
            <v>38</v>
          </cell>
        </row>
        <row r="2793">
          <cell r="B2793">
            <v>513540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513600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513605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513610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513615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513700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513705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513710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513715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513720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513722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</row>
        <row r="2804">
          <cell r="B2804">
            <v>513725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513795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513800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513805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513900</v>
          </cell>
          <cell r="C2808">
            <v>524619</v>
          </cell>
          <cell r="D2808">
            <v>0</v>
          </cell>
          <cell r="E2808">
            <v>0</v>
          </cell>
          <cell r="F2808">
            <v>525</v>
          </cell>
          <cell r="G2808">
            <v>0</v>
          </cell>
          <cell r="H2808">
            <v>0</v>
          </cell>
        </row>
        <row r="2809">
          <cell r="B2809">
            <v>513905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</row>
        <row r="2810">
          <cell r="B2810">
            <v>513907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513910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513912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513915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513917</v>
          </cell>
          <cell r="C2814">
            <v>524619</v>
          </cell>
          <cell r="D2814">
            <v>0</v>
          </cell>
          <cell r="E2814">
            <v>0</v>
          </cell>
          <cell r="F2814">
            <v>525</v>
          </cell>
          <cell r="G2814">
            <v>0</v>
          </cell>
          <cell r="H2814">
            <v>0</v>
          </cell>
        </row>
        <row r="2815">
          <cell r="B2815">
            <v>513920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513922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513925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513927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513930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513932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513935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513937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513940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513942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513945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513947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513950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</row>
        <row r="2828">
          <cell r="B2828">
            <v>513952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</row>
        <row r="2829">
          <cell r="B2829">
            <v>513955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</row>
        <row r="2830">
          <cell r="B2830">
            <v>513957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</row>
        <row r="2831">
          <cell r="B2831">
            <v>513960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514000</v>
          </cell>
          <cell r="C2832">
            <v>21027414122.720001</v>
          </cell>
          <cell r="D2832">
            <v>28592608991.27</v>
          </cell>
          <cell r="E2832">
            <v>36917108726.800003</v>
          </cell>
          <cell r="F2832">
            <v>21027414</v>
          </cell>
          <cell r="G2832">
            <v>28592609</v>
          </cell>
          <cell r="H2832">
            <v>36917109</v>
          </cell>
        </row>
        <row r="2833">
          <cell r="B2833">
            <v>514005</v>
          </cell>
          <cell r="C2833">
            <v>21027414122.720001</v>
          </cell>
          <cell r="D2833">
            <v>28592608991.27</v>
          </cell>
          <cell r="E2833">
            <v>36914228566.800003</v>
          </cell>
          <cell r="F2833">
            <v>21027414</v>
          </cell>
          <cell r="G2833">
            <v>28592609</v>
          </cell>
          <cell r="H2833">
            <v>36914229</v>
          </cell>
        </row>
        <row r="2834">
          <cell r="B2834">
            <v>514097</v>
          </cell>
          <cell r="C2834">
            <v>0</v>
          </cell>
          <cell r="D2834">
            <v>0</v>
          </cell>
          <cell r="E2834">
            <v>2880160</v>
          </cell>
          <cell r="F2834">
            <v>0</v>
          </cell>
          <cell r="G2834">
            <v>0</v>
          </cell>
          <cell r="H2834">
            <v>2880</v>
          </cell>
        </row>
        <row r="2835">
          <cell r="B2835">
            <v>514100</v>
          </cell>
          <cell r="C2835">
            <v>3907521648.8600001</v>
          </cell>
          <cell r="D2835">
            <v>0</v>
          </cell>
          <cell r="E2835">
            <v>0</v>
          </cell>
          <cell r="F2835">
            <v>3907522</v>
          </cell>
          <cell r="G2835">
            <v>0</v>
          </cell>
          <cell r="H2835">
            <v>0</v>
          </cell>
        </row>
        <row r="2836">
          <cell r="B2836">
            <v>514105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514195</v>
          </cell>
          <cell r="C2837">
            <v>3907521648.8600001</v>
          </cell>
          <cell r="D2837">
            <v>0</v>
          </cell>
          <cell r="E2837">
            <v>0</v>
          </cell>
          <cell r="F2837">
            <v>3907522</v>
          </cell>
          <cell r="G2837">
            <v>0</v>
          </cell>
          <cell r="H2837">
            <v>0</v>
          </cell>
        </row>
        <row r="2838">
          <cell r="B2838">
            <v>514200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514205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514210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514215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514220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514225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514230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514295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514300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514305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514310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514315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514400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514405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</row>
        <row r="2852">
          <cell r="B2852">
            <v>514410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</row>
        <row r="2853">
          <cell r="B2853">
            <v>514415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</row>
        <row r="2854">
          <cell r="B2854">
            <v>514420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</row>
        <row r="2855">
          <cell r="B2855">
            <v>514425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</row>
        <row r="2856">
          <cell r="B2856">
            <v>514500</v>
          </cell>
          <cell r="C2856">
            <v>3488877598.8200002</v>
          </cell>
          <cell r="D2856">
            <v>2832808493.48</v>
          </cell>
          <cell r="E2856">
            <v>3526383554.8299999</v>
          </cell>
          <cell r="F2856">
            <v>3488878</v>
          </cell>
          <cell r="G2856">
            <v>2832808</v>
          </cell>
          <cell r="H2856">
            <v>3526384</v>
          </cell>
        </row>
        <row r="2857">
          <cell r="B2857">
            <v>514505</v>
          </cell>
          <cell r="C2857">
            <v>1060940989.33</v>
          </cell>
          <cell r="D2857">
            <v>1107853522.3299999</v>
          </cell>
          <cell r="E2857">
            <v>1939975825.3900001</v>
          </cell>
          <cell r="F2857">
            <v>1060941</v>
          </cell>
          <cell r="G2857">
            <v>1107854</v>
          </cell>
          <cell r="H2857">
            <v>1939976</v>
          </cell>
        </row>
        <row r="2858">
          <cell r="B2858">
            <v>514510</v>
          </cell>
          <cell r="C2858">
            <v>316435799</v>
          </cell>
          <cell r="D2858">
            <v>321073521</v>
          </cell>
          <cell r="E2858">
            <v>291073369.31999999</v>
          </cell>
          <cell r="F2858">
            <v>316436</v>
          </cell>
          <cell r="G2858">
            <v>321074</v>
          </cell>
          <cell r="H2858">
            <v>291073</v>
          </cell>
        </row>
        <row r="2859">
          <cell r="B2859">
            <v>514515</v>
          </cell>
          <cell r="C2859">
            <v>36650907</v>
          </cell>
          <cell r="D2859">
            <v>75655882</v>
          </cell>
          <cell r="E2859">
            <v>97094221</v>
          </cell>
          <cell r="F2859">
            <v>36651</v>
          </cell>
          <cell r="G2859">
            <v>75656</v>
          </cell>
          <cell r="H2859">
            <v>97094</v>
          </cell>
        </row>
        <row r="2860">
          <cell r="B2860">
            <v>514535</v>
          </cell>
          <cell r="C2860">
            <v>150115587</v>
          </cell>
          <cell r="D2860">
            <v>162782700</v>
          </cell>
          <cell r="E2860">
            <v>161865991</v>
          </cell>
          <cell r="F2860">
            <v>150116</v>
          </cell>
          <cell r="G2860">
            <v>162783</v>
          </cell>
          <cell r="H2860">
            <v>161866</v>
          </cell>
        </row>
        <row r="2861">
          <cell r="B2861">
            <v>514540</v>
          </cell>
          <cell r="C2861">
            <v>208117789</v>
          </cell>
          <cell r="D2861">
            <v>198543071</v>
          </cell>
          <cell r="E2861">
            <v>166651577</v>
          </cell>
          <cell r="F2861">
            <v>208118</v>
          </cell>
          <cell r="G2861">
            <v>198543</v>
          </cell>
          <cell r="H2861">
            <v>166652</v>
          </cell>
        </row>
        <row r="2862">
          <cell r="B2862">
            <v>514545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514550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514555</v>
          </cell>
          <cell r="C2864">
            <v>314826451</v>
          </cell>
          <cell r="D2864">
            <v>176097543</v>
          </cell>
          <cell r="E2864">
            <v>194456890</v>
          </cell>
          <cell r="F2864">
            <v>314826</v>
          </cell>
          <cell r="G2864">
            <v>176098</v>
          </cell>
          <cell r="H2864">
            <v>194457</v>
          </cell>
        </row>
        <row r="2865">
          <cell r="B2865">
            <v>514560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</row>
        <row r="2866">
          <cell r="B2866">
            <v>514565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514570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514575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514595</v>
          </cell>
          <cell r="C2869">
            <v>1401790076.49</v>
          </cell>
          <cell r="D2869">
            <v>790802254.14999998</v>
          </cell>
          <cell r="E2869">
            <v>674576227.12</v>
          </cell>
          <cell r="F2869">
            <v>1401790</v>
          </cell>
          <cell r="G2869">
            <v>790802</v>
          </cell>
          <cell r="H2869">
            <v>674576</v>
          </cell>
        </row>
        <row r="2870">
          <cell r="B2870">
            <v>514597</v>
          </cell>
          <cell r="C2870">
            <v>0</v>
          </cell>
          <cell r="D2870">
            <v>0</v>
          </cell>
          <cell r="E2870">
            <v>689454</v>
          </cell>
          <cell r="F2870">
            <v>0</v>
          </cell>
          <cell r="G2870">
            <v>0</v>
          </cell>
          <cell r="H2870">
            <v>689</v>
          </cell>
        </row>
        <row r="2871">
          <cell r="B2871">
            <v>514600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514605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514610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514615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514620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514625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514800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514805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514810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514820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514895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514900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514905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514910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514915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</row>
        <row r="2886">
          <cell r="B2886">
            <v>514920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</row>
        <row r="2887">
          <cell r="B2887">
            <v>514925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514930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514997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515000</v>
          </cell>
          <cell r="C2890">
            <v>2542421514</v>
          </cell>
          <cell r="D2890">
            <v>2384100014</v>
          </cell>
          <cell r="E2890">
            <v>2038117726</v>
          </cell>
          <cell r="F2890">
            <v>2542422</v>
          </cell>
          <cell r="G2890">
            <v>2384100</v>
          </cell>
          <cell r="H2890">
            <v>2038118</v>
          </cell>
        </row>
        <row r="2891">
          <cell r="B2891">
            <v>515005</v>
          </cell>
          <cell r="C2891">
            <v>1732056289</v>
          </cell>
          <cell r="D2891">
            <v>1597181240</v>
          </cell>
          <cell r="E2891">
            <v>1309768852</v>
          </cell>
          <cell r="F2891">
            <v>1732056</v>
          </cell>
          <cell r="G2891">
            <v>1597181</v>
          </cell>
          <cell r="H2891">
            <v>1309769</v>
          </cell>
        </row>
        <row r="2892">
          <cell r="B2892">
            <v>515008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515010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515013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515014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515015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515020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515025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515028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515030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515035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</row>
        <row r="2902">
          <cell r="B2902">
            <v>515037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515045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515050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515053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515055</v>
          </cell>
          <cell r="C2906">
            <v>296582475</v>
          </cell>
          <cell r="D2906">
            <v>254897477</v>
          </cell>
          <cell r="E2906">
            <v>254628547</v>
          </cell>
          <cell r="F2906">
            <v>296582</v>
          </cell>
          <cell r="G2906">
            <v>254897</v>
          </cell>
          <cell r="H2906">
            <v>254629</v>
          </cell>
        </row>
        <row r="2907">
          <cell r="B2907">
            <v>515060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515063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515065</v>
          </cell>
          <cell r="C2909">
            <v>0</v>
          </cell>
          <cell r="D2909">
            <v>52269600</v>
          </cell>
          <cell r="E2909">
            <v>52849600</v>
          </cell>
          <cell r="F2909">
            <v>0</v>
          </cell>
          <cell r="G2909">
            <v>52270</v>
          </cell>
          <cell r="H2909">
            <v>52850</v>
          </cell>
        </row>
        <row r="2910">
          <cell r="B2910">
            <v>515070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515082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515083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515085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515095</v>
          </cell>
          <cell r="C2914">
            <v>509581390</v>
          </cell>
          <cell r="D2914">
            <v>479751697</v>
          </cell>
          <cell r="E2914">
            <v>420870727</v>
          </cell>
          <cell r="F2914">
            <v>509581</v>
          </cell>
          <cell r="G2914">
            <v>479752</v>
          </cell>
          <cell r="H2914">
            <v>420871</v>
          </cell>
        </row>
        <row r="2915">
          <cell r="B2915">
            <v>515097</v>
          </cell>
          <cell r="C2915">
            <v>4201360</v>
          </cell>
          <cell r="D2915">
            <v>0</v>
          </cell>
          <cell r="E2915">
            <v>0</v>
          </cell>
          <cell r="F2915">
            <v>4201</v>
          </cell>
          <cell r="G2915">
            <v>0</v>
          </cell>
          <cell r="H2915">
            <v>0</v>
          </cell>
        </row>
        <row r="2916">
          <cell r="B2916">
            <v>515100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515105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515110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515115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515120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515125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515130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515135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515140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515145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515150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515155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515160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515165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515170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515175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515180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515185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515197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515200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515205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515210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515215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515220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515225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515230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515297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515300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515305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515310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515397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515400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515405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515410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515415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515420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515425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515430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515435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515440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515445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515450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515455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515460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515465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</row>
        <row r="2961">
          <cell r="B2961">
            <v>515470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</row>
        <row r="2962">
          <cell r="B2962">
            <v>515475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515480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515497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</row>
        <row r="2965">
          <cell r="B2965">
            <v>515500</v>
          </cell>
          <cell r="C2965">
            <v>2462669321.46</v>
          </cell>
          <cell r="D2965">
            <v>2335269617.8400002</v>
          </cell>
          <cell r="E2965">
            <v>2119012945.29</v>
          </cell>
          <cell r="F2965">
            <v>2462669</v>
          </cell>
          <cell r="G2965">
            <v>2335270</v>
          </cell>
          <cell r="H2965">
            <v>2119013</v>
          </cell>
        </row>
        <row r="2966">
          <cell r="B2966">
            <v>515505</v>
          </cell>
          <cell r="C2966">
            <v>294989410.60000002</v>
          </cell>
          <cell r="D2966">
            <v>365958468.39999998</v>
          </cell>
          <cell r="E2966">
            <v>380885743</v>
          </cell>
          <cell r="F2966">
            <v>294989</v>
          </cell>
          <cell r="G2966">
            <v>365958</v>
          </cell>
          <cell r="H2966">
            <v>380886</v>
          </cell>
        </row>
        <row r="2967">
          <cell r="B2967">
            <v>515510</v>
          </cell>
          <cell r="C2967">
            <v>8246576</v>
          </cell>
          <cell r="D2967">
            <v>5869548</v>
          </cell>
          <cell r="E2967">
            <v>8978620</v>
          </cell>
          <cell r="F2967">
            <v>8247</v>
          </cell>
          <cell r="G2967">
            <v>5870</v>
          </cell>
          <cell r="H2967">
            <v>8979</v>
          </cell>
        </row>
        <row r="2968">
          <cell r="B2968">
            <v>515515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515520</v>
          </cell>
          <cell r="C2969">
            <v>31755359</v>
          </cell>
          <cell r="D2969">
            <v>34956784</v>
          </cell>
          <cell r="E2969">
            <v>36041340</v>
          </cell>
          <cell r="F2969">
            <v>31755</v>
          </cell>
          <cell r="G2969">
            <v>34957</v>
          </cell>
          <cell r="H2969">
            <v>36041</v>
          </cell>
        </row>
        <row r="2970">
          <cell r="B2970">
            <v>515525</v>
          </cell>
          <cell r="C2970">
            <v>20441226</v>
          </cell>
          <cell r="D2970">
            <v>22498787.559999999</v>
          </cell>
          <cell r="E2970">
            <v>27035937</v>
          </cell>
          <cell r="F2970">
            <v>20441</v>
          </cell>
          <cell r="G2970">
            <v>22499</v>
          </cell>
          <cell r="H2970">
            <v>27036</v>
          </cell>
        </row>
        <row r="2971">
          <cell r="B2971">
            <v>515530</v>
          </cell>
          <cell r="C2971">
            <v>0</v>
          </cell>
          <cell r="D2971">
            <v>0</v>
          </cell>
          <cell r="E2971">
            <v>3801135</v>
          </cell>
          <cell r="F2971">
            <v>0</v>
          </cell>
          <cell r="G2971">
            <v>0</v>
          </cell>
          <cell r="H2971">
            <v>3801</v>
          </cell>
        </row>
        <row r="2972">
          <cell r="B2972">
            <v>515535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</row>
        <row r="2973">
          <cell r="B2973">
            <v>515540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</row>
        <row r="2974">
          <cell r="B2974">
            <v>515545</v>
          </cell>
          <cell r="C2974">
            <v>144534414.91</v>
          </cell>
          <cell r="D2974">
            <v>155342412.40000001</v>
          </cell>
          <cell r="E2974">
            <v>161874527</v>
          </cell>
          <cell r="F2974">
            <v>144534</v>
          </cell>
          <cell r="G2974">
            <v>155342</v>
          </cell>
          <cell r="H2974">
            <v>161875</v>
          </cell>
        </row>
        <row r="2975">
          <cell r="B2975">
            <v>515550</v>
          </cell>
          <cell r="C2975">
            <v>37576356</v>
          </cell>
          <cell r="D2975">
            <v>49682491</v>
          </cell>
          <cell r="E2975">
            <v>35977792</v>
          </cell>
          <cell r="F2975">
            <v>37576</v>
          </cell>
          <cell r="G2975">
            <v>49682</v>
          </cell>
          <cell r="H2975">
            <v>35978</v>
          </cell>
        </row>
        <row r="2976">
          <cell r="B2976">
            <v>515555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515560</v>
          </cell>
          <cell r="C2977">
            <v>69270592</v>
          </cell>
          <cell r="D2977">
            <v>50064127.5</v>
          </cell>
          <cell r="E2977">
            <v>44317024.5</v>
          </cell>
          <cell r="F2977">
            <v>69271</v>
          </cell>
          <cell r="G2977">
            <v>50064</v>
          </cell>
          <cell r="H2977">
            <v>44317</v>
          </cell>
        </row>
        <row r="2978">
          <cell r="B2978">
            <v>515565</v>
          </cell>
          <cell r="C2978">
            <v>1099051</v>
          </cell>
          <cell r="D2978">
            <v>4516750</v>
          </cell>
          <cell r="E2978">
            <v>8784392</v>
          </cell>
          <cell r="F2978">
            <v>1099</v>
          </cell>
          <cell r="G2978">
            <v>4517</v>
          </cell>
          <cell r="H2978">
            <v>8784</v>
          </cell>
        </row>
        <row r="2979">
          <cell r="B2979">
            <v>515570</v>
          </cell>
          <cell r="C2979">
            <v>1440875083</v>
          </cell>
          <cell r="D2979">
            <v>1236196665</v>
          </cell>
          <cell r="E2979">
            <v>1018411630</v>
          </cell>
          <cell r="F2979">
            <v>1440875</v>
          </cell>
          <cell r="G2979">
            <v>1236197</v>
          </cell>
          <cell r="H2979">
            <v>1018412</v>
          </cell>
        </row>
        <row r="2980">
          <cell r="B2980">
            <v>515575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515580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</row>
        <row r="2982">
          <cell r="B2982">
            <v>515585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515588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515590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515592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515595</v>
          </cell>
          <cell r="C2986">
            <v>413881252.94999999</v>
          </cell>
          <cell r="D2986">
            <v>410183583.98000002</v>
          </cell>
          <cell r="E2986">
            <v>392904804.79000002</v>
          </cell>
          <cell r="F2986">
            <v>413881</v>
          </cell>
          <cell r="G2986">
            <v>410184</v>
          </cell>
          <cell r="H2986">
            <v>392905</v>
          </cell>
        </row>
        <row r="2987">
          <cell r="B2987">
            <v>515597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515600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515605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515610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515695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515697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</row>
        <row r="2993">
          <cell r="B2993">
            <v>515700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</row>
        <row r="2994">
          <cell r="B2994">
            <v>515705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</row>
        <row r="2995">
          <cell r="B2995">
            <v>515797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</row>
        <row r="2996">
          <cell r="B2996">
            <v>515800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</row>
        <row r="2997">
          <cell r="B2997">
            <v>516000</v>
          </cell>
          <cell r="C2997">
            <v>5349298273</v>
          </cell>
          <cell r="D2997">
            <v>5092608313.1700001</v>
          </cell>
          <cell r="E2997">
            <v>4378484251.3500004</v>
          </cell>
          <cell r="F2997">
            <v>5349298</v>
          </cell>
          <cell r="G2997">
            <v>5092608</v>
          </cell>
          <cell r="H2997">
            <v>4378484</v>
          </cell>
        </row>
        <row r="2998">
          <cell r="B2998">
            <v>516005</v>
          </cell>
          <cell r="C2998">
            <v>769396369.70000005</v>
          </cell>
          <cell r="D2998">
            <v>704028764.92999995</v>
          </cell>
          <cell r="E2998">
            <v>589741772</v>
          </cell>
          <cell r="F2998">
            <v>769396</v>
          </cell>
          <cell r="G2998">
            <v>704029</v>
          </cell>
          <cell r="H2998">
            <v>589742</v>
          </cell>
        </row>
        <row r="2999">
          <cell r="B2999">
            <v>516010</v>
          </cell>
          <cell r="C2999">
            <v>341106244</v>
          </cell>
          <cell r="D2999">
            <v>316179534.67000002</v>
          </cell>
          <cell r="E2999">
            <v>371748510</v>
          </cell>
          <cell r="F2999">
            <v>341106</v>
          </cell>
          <cell r="G2999">
            <v>316180</v>
          </cell>
          <cell r="H2999">
            <v>371749</v>
          </cell>
        </row>
        <row r="3000">
          <cell r="B3000">
            <v>516015</v>
          </cell>
          <cell r="C3000">
            <v>60658309</v>
          </cell>
          <cell r="D3000">
            <v>34651017</v>
          </cell>
          <cell r="E3000">
            <v>33662688</v>
          </cell>
          <cell r="F3000">
            <v>60658</v>
          </cell>
          <cell r="G3000">
            <v>34651</v>
          </cell>
          <cell r="H3000">
            <v>33663</v>
          </cell>
        </row>
        <row r="3001">
          <cell r="B3001">
            <v>516020</v>
          </cell>
          <cell r="C3001">
            <v>121820955</v>
          </cell>
          <cell r="D3001">
            <v>134843211</v>
          </cell>
          <cell r="E3001">
            <v>111926165.2</v>
          </cell>
          <cell r="F3001">
            <v>121821</v>
          </cell>
          <cell r="G3001">
            <v>134843</v>
          </cell>
          <cell r="H3001">
            <v>111926</v>
          </cell>
        </row>
        <row r="3002">
          <cell r="B3002">
            <v>516025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516030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516035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516040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516045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516050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516055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</row>
        <row r="3009">
          <cell r="B3009">
            <v>516060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</row>
        <row r="3010">
          <cell r="B3010">
            <v>516065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516070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516075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516095</v>
          </cell>
          <cell r="C3013">
            <v>4056316395.3000002</v>
          </cell>
          <cell r="D3013">
            <v>3902905785.5700002</v>
          </cell>
          <cell r="E3013">
            <v>3270862013.1500001</v>
          </cell>
          <cell r="F3013">
            <v>4056316</v>
          </cell>
          <cell r="G3013">
            <v>3902906</v>
          </cell>
          <cell r="H3013">
            <v>3270862</v>
          </cell>
        </row>
        <row r="3014">
          <cell r="B3014">
            <v>516097</v>
          </cell>
          <cell r="C3014">
            <v>0</v>
          </cell>
          <cell r="D3014">
            <v>0</v>
          </cell>
          <cell r="E3014">
            <v>543103</v>
          </cell>
          <cell r="F3014">
            <v>0</v>
          </cell>
          <cell r="G3014">
            <v>0</v>
          </cell>
          <cell r="H3014">
            <v>543</v>
          </cell>
        </row>
        <row r="3015">
          <cell r="B3015">
            <v>516100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516200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516300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516306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516309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516312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516315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516318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516321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516324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516327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516330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516333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516336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516339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516342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516345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516348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516351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516354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516357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516360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516363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516366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516369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516372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516375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516378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516381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516397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516400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516405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516410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516415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516420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516425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516430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516435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516440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</row>
        <row r="3054">
          <cell r="B3054">
            <v>516445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</row>
        <row r="3055">
          <cell r="B3055">
            <v>516450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</row>
        <row r="3056">
          <cell r="B3056">
            <v>516455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</row>
        <row r="3057">
          <cell r="B3057">
            <v>516495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516500</v>
          </cell>
          <cell r="C3058">
            <v>368431037</v>
          </cell>
          <cell r="D3058">
            <v>452582717</v>
          </cell>
          <cell r="E3058">
            <v>1039843121</v>
          </cell>
          <cell r="F3058">
            <v>368431</v>
          </cell>
          <cell r="G3058">
            <v>452583</v>
          </cell>
          <cell r="H3058">
            <v>1039843</v>
          </cell>
        </row>
        <row r="3059">
          <cell r="B3059">
            <v>516505</v>
          </cell>
          <cell r="C3059">
            <v>95520013</v>
          </cell>
          <cell r="D3059">
            <v>111300314</v>
          </cell>
          <cell r="E3059">
            <v>98454611</v>
          </cell>
          <cell r="F3059">
            <v>95520</v>
          </cell>
          <cell r="G3059">
            <v>111300</v>
          </cell>
          <cell r="H3059">
            <v>98455</v>
          </cell>
        </row>
        <row r="3060">
          <cell r="B3060">
            <v>516510</v>
          </cell>
          <cell r="C3060">
            <v>25917059</v>
          </cell>
          <cell r="D3060">
            <v>34143307</v>
          </cell>
          <cell r="E3060">
            <v>37392405</v>
          </cell>
          <cell r="F3060">
            <v>25917</v>
          </cell>
          <cell r="G3060">
            <v>34143</v>
          </cell>
          <cell r="H3060">
            <v>37392</v>
          </cell>
        </row>
        <row r="3061">
          <cell r="B3061">
            <v>516515</v>
          </cell>
          <cell r="C3061">
            <v>246993965</v>
          </cell>
          <cell r="D3061">
            <v>307139096</v>
          </cell>
          <cell r="E3061">
            <v>903996105</v>
          </cell>
          <cell r="F3061">
            <v>246994</v>
          </cell>
          <cell r="G3061">
            <v>307139</v>
          </cell>
          <cell r="H3061">
            <v>903996</v>
          </cell>
        </row>
        <row r="3062">
          <cell r="B3062">
            <v>516520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516525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516530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516595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516597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516600</v>
          </cell>
          <cell r="C3067">
            <v>12535815062.02</v>
          </cell>
          <cell r="D3067">
            <v>16995565510.41</v>
          </cell>
          <cell r="E3067">
            <v>16609402943.34</v>
          </cell>
          <cell r="F3067">
            <v>12535815</v>
          </cell>
          <cell r="G3067">
            <v>16995566</v>
          </cell>
          <cell r="H3067">
            <v>16609403</v>
          </cell>
        </row>
        <row r="3068">
          <cell r="B3068">
            <v>516700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516800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516805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516810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516815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516820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516900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516906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516909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516912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516915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516918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516921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516924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516927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516930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516933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516936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516939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516942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516945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516948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516951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516954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516957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516960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516963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516966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516969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516972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</row>
        <row r="3098">
          <cell r="B3098">
            <v>516975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</row>
        <row r="3099">
          <cell r="B3099">
            <v>516978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516981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516997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</row>
        <row r="3102">
          <cell r="B3102">
            <v>517000</v>
          </cell>
          <cell r="C3102">
            <v>48289023104.019997</v>
          </cell>
          <cell r="D3102">
            <v>72597575548.610001</v>
          </cell>
          <cell r="E3102">
            <v>52508505461.860001</v>
          </cell>
          <cell r="F3102">
            <v>48289023</v>
          </cell>
          <cell r="G3102">
            <v>72597576</v>
          </cell>
          <cell r="H3102">
            <v>52508505</v>
          </cell>
        </row>
        <row r="3103">
          <cell r="B3103">
            <v>517005</v>
          </cell>
          <cell r="C3103">
            <v>29497268099.049999</v>
          </cell>
          <cell r="D3103">
            <v>34210816361.959999</v>
          </cell>
          <cell r="E3103">
            <v>37804033774.559998</v>
          </cell>
          <cell r="F3103">
            <v>29497268</v>
          </cell>
          <cell r="G3103">
            <v>34210816</v>
          </cell>
          <cell r="H3103">
            <v>37804034</v>
          </cell>
        </row>
        <row r="3104">
          <cell r="B3104">
            <v>517010</v>
          </cell>
          <cell r="C3104">
            <v>7501732839.79</v>
          </cell>
          <cell r="D3104">
            <v>18280944440.830002</v>
          </cell>
          <cell r="E3104">
            <v>7809128866.5</v>
          </cell>
          <cell r="F3104">
            <v>7501733</v>
          </cell>
          <cell r="G3104">
            <v>18280944</v>
          </cell>
          <cell r="H3104">
            <v>7809129</v>
          </cell>
        </row>
        <row r="3105">
          <cell r="B3105">
            <v>517015</v>
          </cell>
          <cell r="C3105">
            <v>0</v>
          </cell>
          <cell r="D3105">
            <v>0</v>
          </cell>
          <cell r="E3105">
            <v>602901.44999999995</v>
          </cell>
          <cell r="F3105">
            <v>0</v>
          </cell>
          <cell r="G3105">
            <v>0</v>
          </cell>
          <cell r="H3105">
            <v>603</v>
          </cell>
        </row>
        <row r="3106">
          <cell r="B3106">
            <v>517020</v>
          </cell>
          <cell r="C3106">
            <v>6580464224.1000004</v>
          </cell>
          <cell r="D3106">
            <v>18828102794.119999</v>
          </cell>
          <cell r="E3106">
            <v>5057272718.1099997</v>
          </cell>
          <cell r="F3106">
            <v>6580464</v>
          </cell>
          <cell r="G3106">
            <v>18828103</v>
          </cell>
          <cell r="H3106">
            <v>5057273</v>
          </cell>
        </row>
        <row r="3107">
          <cell r="B3107">
            <v>517025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517030</v>
          </cell>
          <cell r="C3108">
            <v>4707579819.6599998</v>
          </cell>
          <cell r="D3108">
            <v>1261060662</v>
          </cell>
          <cell r="E3108">
            <v>1696963409.0999999</v>
          </cell>
          <cell r="F3108">
            <v>4707580</v>
          </cell>
          <cell r="G3108">
            <v>1261061</v>
          </cell>
          <cell r="H3108">
            <v>1696963</v>
          </cell>
        </row>
        <row r="3109">
          <cell r="B3109">
            <v>517035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517040</v>
          </cell>
          <cell r="C3110">
            <v>1039082.6</v>
          </cell>
          <cell r="D3110">
            <v>0</v>
          </cell>
          <cell r="E3110">
            <v>0</v>
          </cell>
          <cell r="F3110">
            <v>1039</v>
          </cell>
          <cell r="G3110">
            <v>0</v>
          </cell>
          <cell r="H3110">
            <v>0</v>
          </cell>
        </row>
        <row r="3111">
          <cell r="B3111">
            <v>517045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517050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517055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517060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517065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</row>
        <row r="3116">
          <cell r="B3116">
            <v>517070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</row>
        <row r="3117">
          <cell r="B3117">
            <v>517075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</row>
        <row r="3118">
          <cell r="B3118">
            <v>517080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517085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</row>
        <row r="3120">
          <cell r="B3120">
            <v>517095</v>
          </cell>
          <cell r="C3120">
            <v>939038.82</v>
          </cell>
          <cell r="D3120">
            <v>16651289.699999999</v>
          </cell>
          <cell r="E3120">
            <v>140503792.13999999</v>
          </cell>
          <cell r="F3120">
            <v>939</v>
          </cell>
          <cell r="G3120">
            <v>16651</v>
          </cell>
          <cell r="H3120">
            <v>140504</v>
          </cell>
        </row>
        <row r="3121">
          <cell r="B3121">
            <v>517100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</row>
        <row r="3122">
          <cell r="B3122">
            <v>517105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  <cell r="H3122">
            <v>0</v>
          </cell>
        </row>
        <row r="3123">
          <cell r="B3123">
            <v>517110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517115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517120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517125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517200</v>
          </cell>
          <cell r="C3127">
            <v>8575416</v>
          </cell>
          <cell r="D3127">
            <v>1558844850</v>
          </cell>
          <cell r="E3127">
            <v>0</v>
          </cell>
          <cell r="F3127">
            <v>8575</v>
          </cell>
          <cell r="G3127">
            <v>1558845</v>
          </cell>
          <cell r="H3127">
            <v>0</v>
          </cell>
        </row>
        <row r="3128">
          <cell r="B3128">
            <v>517205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517210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517215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</row>
        <row r="3131">
          <cell r="B3131">
            <v>517220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</row>
        <row r="3132">
          <cell r="B3132">
            <v>517225</v>
          </cell>
          <cell r="C3132">
            <v>7812420</v>
          </cell>
          <cell r="D3132">
            <v>1132683700</v>
          </cell>
          <cell r="E3132">
            <v>0</v>
          </cell>
          <cell r="F3132">
            <v>7812</v>
          </cell>
          <cell r="G3132">
            <v>1132684</v>
          </cell>
          <cell r="H3132">
            <v>0</v>
          </cell>
        </row>
        <row r="3133">
          <cell r="B3133">
            <v>517230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517235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</row>
        <row r="3135">
          <cell r="B3135">
            <v>517240</v>
          </cell>
          <cell r="C3135">
            <v>0</v>
          </cell>
          <cell r="D3135">
            <v>60595665</v>
          </cell>
          <cell r="E3135">
            <v>0</v>
          </cell>
          <cell r="F3135">
            <v>0</v>
          </cell>
          <cell r="G3135">
            <v>60596</v>
          </cell>
          <cell r="H3135">
            <v>0</v>
          </cell>
        </row>
        <row r="3136">
          <cell r="B3136">
            <v>517245</v>
          </cell>
          <cell r="C3136">
            <v>0</v>
          </cell>
          <cell r="D3136">
            <v>362214085</v>
          </cell>
          <cell r="E3136">
            <v>0</v>
          </cell>
          <cell r="F3136">
            <v>0</v>
          </cell>
          <cell r="G3136">
            <v>362214</v>
          </cell>
          <cell r="H3136">
            <v>0</v>
          </cell>
        </row>
        <row r="3137">
          <cell r="B3137">
            <v>517250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517255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517295</v>
          </cell>
          <cell r="C3139">
            <v>762996</v>
          </cell>
          <cell r="D3139">
            <v>3351400</v>
          </cell>
          <cell r="E3139">
            <v>0</v>
          </cell>
          <cell r="F3139">
            <v>763</v>
          </cell>
          <cell r="G3139">
            <v>3351</v>
          </cell>
          <cell r="H3139">
            <v>0</v>
          </cell>
        </row>
        <row r="3140">
          <cell r="B3140">
            <v>517300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517305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517310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517315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517320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517325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</row>
        <row r="3146">
          <cell r="B3146">
            <v>517330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517400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</row>
        <row r="3148">
          <cell r="B3148">
            <v>517405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517497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</row>
        <row r="3150">
          <cell r="B3150">
            <v>517500</v>
          </cell>
          <cell r="C3150">
            <v>3047653971.0300002</v>
          </cell>
          <cell r="D3150">
            <v>2794824869.1599998</v>
          </cell>
          <cell r="E3150">
            <v>2907699607.5500002</v>
          </cell>
          <cell r="F3150">
            <v>3047654</v>
          </cell>
          <cell r="G3150">
            <v>2794825</v>
          </cell>
          <cell r="H3150">
            <v>2907700</v>
          </cell>
        </row>
        <row r="3151">
          <cell r="B3151">
            <v>517502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</row>
        <row r="3152">
          <cell r="B3152">
            <v>517504</v>
          </cell>
          <cell r="C3152">
            <v>137185671.52000001</v>
          </cell>
          <cell r="D3152">
            <v>156692807.22999999</v>
          </cell>
          <cell r="E3152">
            <v>152957275.22999999</v>
          </cell>
          <cell r="F3152">
            <v>137186</v>
          </cell>
          <cell r="G3152">
            <v>156693</v>
          </cell>
          <cell r="H3152">
            <v>152957</v>
          </cell>
        </row>
        <row r="3153">
          <cell r="B3153">
            <v>517506</v>
          </cell>
          <cell r="C3153">
            <v>72820551.310000002</v>
          </cell>
          <cell r="D3153">
            <v>52960000</v>
          </cell>
          <cell r="E3153">
            <v>16599999.98</v>
          </cell>
          <cell r="F3153">
            <v>72821</v>
          </cell>
          <cell r="G3153">
            <v>52960</v>
          </cell>
          <cell r="H3153">
            <v>16600</v>
          </cell>
        </row>
        <row r="3154">
          <cell r="B3154">
            <v>517507</v>
          </cell>
          <cell r="C3154">
            <v>944678539.47000003</v>
          </cell>
          <cell r="D3154">
            <v>824947773.28999996</v>
          </cell>
          <cell r="E3154">
            <v>860338799.53999996</v>
          </cell>
          <cell r="F3154">
            <v>944679</v>
          </cell>
          <cell r="G3154">
            <v>824948</v>
          </cell>
          <cell r="H3154">
            <v>860339</v>
          </cell>
        </row>
        <row r="3155">
          <cell r="B3155">
            <v>517508</v>
          </cell>
          <cell r="C3155">
            <v>579326.69999999995</v>
          </cell>
          <cell r="D3155">
            <v>1501017.41</v>
          </cell>
          <cell r="E3155">
            <v>219740201.49000001</v>
          </cell>
          <cell r="F3155">
            <v>579</v>
          </cell>
          <cell r="G3155">
            <v>1501</v>
          </cell>
          <cell r="H3155">
            <v>219740</v>
          </cell>
        </row>
        <row r="3156">
          <cell r="B3156">
            <v>517510</v>
          </cell>
          <cell r="C3156">
            <v>389062250.56</v>
          </cell>
          <cell r="D3156">
            <v>412215970.89999998</v>
          </cell>
          <cell r="E3156">
            <v>204668005.46000001</v>
          </cell>
          <cell r="F3156">
            <v>389062</v>
          </cell>
          <cell r="G3156">
            <v>412216</v>
          </cell>
          <cell r="H3156">
            <v>204668</v>
          </cell>
        </row>
        <row r="3157">
          <cell r="B3157">
            <v>517512</v>
          </cell>
          <cell r="C3157">
            <v>586265406.22000003</v>
          </cell>
          <cell r="D3157">
            <v>590553924.41999996</v>
          </cell>
          <cell r="E3157">
            <v>635336066.26999998</v>
          </cell>
          <cell r="F3157">
            <v>586265</v>
          </cell>
          <cell r="G3157">
            <v>590554</v>
          </cell>
          <cell r="H3157">
            <v>635336</v>
          </cell>
        </row>
        <row r="3158">
          <cell r="B3158">
            <v>517514</v>
          </cell>
          <cell r="C3158">
            <v>184140618.41</v>
          </cell>
          <cell r="D3158">
            <v>208852961.99000001</v>
          </cell>
          <cell r="E3158">
            <v>215663234.05000001</v>
          </cell>
          <cell r="F3158">
            <v>184141</v>
          </cell>
          <cell r="G3158">
            <v>208853</v>
          </cell>
          <cell r="H3158">
            <v>215663</v>
          </cell>
        </row>
        <row r="3159">
          <cell r="B3159">
            <v>517516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517518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517520</v>
          </cell>
          <cell r="C3161">
            <v>95118771.930000007</v>
          </cell>
          <cell r="D3161">
            <v>89417811.939999998</v>
          </cell>
          <cell r="E3161">
            <v>602396025.52999997</v>
          </cell>
          <cell r="F3161">
            <v>95119</v>
          </cell>
          <cell r="G3161">
            <v>89418</v>
          </cell>
          <cell r="H3161">
            <v>602396</v>
          </cell>
        </row>
        <row r="3162">
          <cell r="B3162">
            <v>517522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517524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517525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</row>
        <row r="3165">
          <cell r="B3165">
            <v>517526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517527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517528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517529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517531</v>
          </cell>
          <cell r="C3169">
            <v>637802834.90999997</v>
          </cell>
          <cell r="D3169">
            <v>457682601.98000002</v>
          </cell>
          <cell r="E3169">
            <v>0</v>
          </cell>
          <cell r="F3169">
            <v>637803</v>
          </cell>
          <cell r="G3169">
            <v>457683</v>
          </cell>
          <cell r="H3169">
            <v>0</v>
          </cell>
        </row>
        <row r="3170">
          <cell r="B3170">
            <v>517532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517533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517600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517605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517610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</row>
        <row r="3175">
          <cell r="B3175">
            <v>517615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517620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517695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</row>
        <row r="3178">
          <cell r="B3178">
            <v>517700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</row>
        <row r="3179">
          <cell r="B3179">
            <v>518000</v>
          </cell>
          <cell r="C3179">
            <v>2775371129.8699999</v>
          </cell>
          <cell r="D3179">
            <v>2259757067.6199999</v>
          </cell>
          <cell r="E3179">
            <v>2321617853.7399998</v>
          </cell>
          <cell r="F3179">
            <v>2775371</v>
          </cell>
          <cell r="G3179">
            <v>2259757</v>
          </cell>
          <cell r="H3179">
            <v>2321618</v>
          </cell>
        </row>
        <row r="3180">
          <cell r="B3180">
            <v>518010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518015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518020</v>
          </cell>
          <cell r="C3182">
            <v>2325320636.6100001</v>
          </cell>
          <cell r="D3182">
            <v>1886387110.99</v>
          </cell>
          <cell r="E3182">
            <v>1742761085.45</v>
          </cell>
          <cell r="F3182">
            <v>2325321</v>
          </cell>
          <cell r="G3182">
            <v>1886387</v>
          </cell>
          <cell r="H3182">
            <v>1742761</v>
          </cell>
        </row>
        <row r="3183">
          <cell r="B3183">
            <v>518025</v>
          </cell>
          <cell r="C3183">
            <v>450050493.25999999</v>
          </cell>
          <cell r="D3183">
            <v>373369956.63</v>
          </cell>
          <cell r="E3183">
            <v>578856768.28999996</v>
          </cell>
          <cell r="F3183">
            <v>450050</v>
          </cell>
          <cell r="G3183">
            <v>373370</v>
          </cell>
          <cell r="H3183">
            <v>578857</v>
          </cell>
        </row>
        <row r="3184">
          <cell r="B3184">
            <v>518030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518035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518040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518045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518050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518055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518060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518065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518070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518075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518200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518205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518210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518215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518220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518295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</row>
        <row r="3200">
          <cell r="B3200">
            <v>518300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</row>
        <row r="3201">
          <cell r="B3201">
            <v>518305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</row>
        <row r="3202">
          <cell r="B3202">
            <v>518310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</row>
        <row r="3203">
          <cell r="B3203">
            <v>518315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</row>
        <row r="3204">
          <cell r="B3204">
            <v>519000</v>
          </cell>
          <cell r="C3204">
            <v>17877852214.32</v>
          </cell>
          <cell r="D3204">
            <v>21019788896.209999</v>
          </cell>
          <cell r="E3204">
            <v>17511175711.580002</v>
          </cell>
          <cell r="F3204">
            <v>17877852</v>
          </cell>
          <cell r="G3204">
            <v>21019789</v>
          </cell>
          <cell r="H3204">
            <v>17511176</v>
          </cell>
        </row>
        <row r="3205">
          <cell r="B3205">
            <v>519005</v>
          </cell>
          <cell r="C3205">
            <v>1113260240.9200001</v>
          </cell>
          <cell r="D3205">
            <v>1075311228</v>
          </cell>
          <cell r="E3205">
            <v>986439415</v>
          </cell>
          <cell r="F3205">
            <v>1113260</v>
          </cell>
          <cell r="G3205">
            <v>1075311</v>
          </cell>
          <cell r="H3205">
            <v>986439</v>
          </cell>
        </row>
        <row r="3206">
          <cell r="B3206">
            <v>519010</v>
          </cell>
          <cell r="C3206">
            <v>662805062.49000001</v>
          </cell>
          <cell r="D3206">
            <v>884443621.83000004</v>
          </cell>
          <cell r="E3206">
            <v>818313741</v>
          </cell>
          <cell r="F3206">
            <v>662805</v>
          </cell>
          <cell r="G3206">
            <v>884444</v>
          </cell>
          <cell r="H3206">
            <v>818314</v>
          </cell>
        </row>
        <row r="3207">
          <cell r="B3207">
            <v>519015</v>
          </cell>
          <cell r="C3207">
            <v>248380258</v>
          </cell>
          <cell r="D3207">
            <v>1078567242</v>
          </cell>
          <cell r="E3207">
            <v>1073399393</v>
          </cell>
          <cell r="F3207">
            <v>248380</v>
          </cell>
          <cell r="G3207">
            <v>1078567</v>
          </cell>
          <cell r="H3207">
            <v>1073399</v>
          </cell>
        </row>
        <row r="3208">
          <cell r="B3208">
            <v>519020</v>
          </cell>
          <cell r="C3208">
            <v>84823726.849999994</v>
          </cell>
          <cell r="D3208">
            <v>95289069.379999995</v>
          </cell>
          <cell r="E3208">
            <v>52060376.82</v>
          </cell>
          <cell r="F3208">
            <v>84824</v>
          </cell>
          <cell r="G3208">
            <v>95289</v>
          </cell>
          <cell r="H3208">
            <v>52060</v>
          </cell>
        </row>
        <row r="3209">
          <cell r="B3209">
            <v>519025</v>
          </cell>
          <cell r="C3209">
            <v>1170698455.01</v>
          </cell>
          <cell r="D3209">
            <v>1123021221</v>
          </cell>
          <cell r="E3209">
            <v>1159199215</v>
          </cell>
          <cell r="F3209">
            <v>1170698</v>
          </cell>
          <cell r="G3209">
            <v>1123021</v>
          </cell>
          <cell r="H3209">
            <v>1159199</v>
          </cell>
        </row>
        <row r="3210">
          <cell r="B3210">
            <v>519030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519035</v>
          </cell>
          <cell r="C3211">
            <v>611071017.60000002</v>
          </cell>
          <cell r="D3211">
            <v>931851756.33000004</v>
          </cell>
          <cell r="E3211">
            <v>909661840.72000003</v>
          </cell>
          <cell r="F3211">
            <v>611071</v>
          </cell>
          <cell r="G3211">
            <v>931852</v>
          </cell>
          <cell r="H3211">
            <v>909662</v>
          </cell>
        </row>
        <row r="3212">
          <cell r="B3212">
            <v>519040</v>
          </cell>
          <cell r="C3212">
            <v>737220691</v>
          </cell>
          <cell r="D3212">
            <v>839121869.72000003</v>
          </cell>
          <cell r="E3212">
            <v>900265329</v>
          </cell>
          <cell r="F3212">
            <v>737221</v>
          </cell>
          <cell r="G3212">
            <v>839122</v>
          </cell>
          <cell r="H3212">
            <v>900265</v>
          </cell>
        </row>
        <row r="3213">
          <cell r="B3213">
            <v>519045</v>
          </cell>
          <cell r="C3213">
            <v>259351308.31</v>
          </cell>
          <cell r="D3213">
            <v>252440763</v>
          </cell>
          <cell r="E3213">
            <v>234889258</v>
          </cell>
          <cell r="F3213">
            <v>259351</v>
          </cell>
          <cell r="G3213">
            <v>252441</v>
          </cell>
          <cell r="H3213">
            <v>234889</v>
          </cell>
        </row>
        <row r="3214">
          <cell r="B3214">
            <v>519050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519055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519060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519065</v>
          </cell>
          <cell r="C3217">
            <v>222416660.56999999</v>
          </cell>
          <cell r="D3217">
            <v>240226017.62</v>
          </cell>
          <cell r="E3217">
            <v>204770549.16999999</v>
          </cell>
          <cell r="F3217">
            <v>222417</v>
          </cell>
          <cell r="G3217">
            <v>240226</v>
          </cell>
          <cell r="H3217">
            <v>204771</v>
          </cell>
        </row>
        <row r="3218">
          <cell r="B3218">
            <v>519070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</row>
        <row r="3219">
          <cell r="B3219">
            <v>519075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</row>
        <row r="3220">
          <cell r="B3220">
            <v>519085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519090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519092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519095</v>
          </cell>
          <cell r="C3223">
            <v>12755908980.469999</v>
          </cell>
          <cell r="D3223">
            <v>14482254515.66</v>
          </cell>
          <cell r="E3223">
            <v>11141098757.120001</v>
          </cell>
          <cell r="F3223">
            <v>12755909</v>
          </cell>
          <cell r="G3223">
            <v>14482255</v>
          </cell>
          <cell r="H3223">
            <v>11141099</v>
          </cell>
        </row>
        <row r="3224">
          <cell r="B3224">
            <v>519097</v>
          </cell>
          <cell r="C3224">
            <v>11915813.1</v>
          </cell>
          <cell r="D3224">
            <v>17261591.670000002</v>
          </cell>
          <cell r="E3224">
            <v>31077836.75</v>
          </cell>
          <cell r="F3224">
            <v>11916</v>
          </cell>
          <cell r="G3224">
            <v>17262</v>
          </cell>
          <cell r="H3224">
            <v>31078</v>
          </cell>
        </row>
        <row r="3225">
          <cell r="B3225">
            <v>550000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550500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550505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550510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550515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550520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550525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550530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550535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550540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550545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550550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550555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550560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550565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550570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550595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551000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551005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551010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551015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551020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551025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551030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551035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551040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551045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551050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551055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551060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551065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551070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551075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551080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551095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560000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560500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560502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560504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560506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560508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560510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560512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560514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560516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560518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560520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560522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560524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560526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560528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560530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560532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560534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560536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560538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560540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560542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560544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560546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560548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560550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560552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560554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560556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560558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560560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560562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560564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560566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560568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560570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560572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560574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560576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560578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560580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</row>
        <row r="3302">
          <cell r="B3302">
            <v>560582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</row>
        <row r="3303">
          <cell r="B3303">
            <v>560584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</row>
        <row r="3304">
          <cell r="B3304">
            <v>560586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560588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570000</v>
          </cell>
          <cell r="C3306">
            <v>66945752261.260002</v>
          </cell>
          <cell r="D3306">
            <v>61918249329.959999</v>
          </cell>
          <cell r="E3306">
            <v>26744191930</v>
          </cell>
          <cell r="F3306">
            <v>66945752</v>
          </cell>
          <cell r="G3306">
            <v>61918249</v>
          </cell>
          <cell r="H3306">
            <v>26744192</v>
          </cell>
        </row>
        <row r="3307">
          <cell r="B3307">
            <v>570500</v>
          </cell>
          <cell r="C3307">
            <v>66945752261.260002</v>
          </cell>
          <cell r="D3307">
            <v>61918249329.959999</v>
          </cell>
          <cell r="E3307">
            <v>26744191930</v>
          </cell>
          <cell r="F3307">
            <v>66945752</v>
          </cell>
          <cell r="G3307">
            <v>61918249</v>
          </cell>
          <cell r="H3307">
            <v>26744192</v>
          </cell>
        </row>
        <row r="3308">
          <cell r="B3308">
            <v>570505</v>
          </cell>
          <cell r="C3308">
            <v>66945752261.260002</v>
          </cell>
          <cell r="D3308">
            <v>61918249329.959999</v>
          </cell>
          <cell r="E3308">
            <v>26744191930</v>
          </cell>
          <cell r="F3308">
            <v>66945752</v>
          </cell>
          <cell r="G3308">
            <v>61918249</v>
          </cell>
          <cell r="H3308">
            <v>26744192</v>
          </cell>
        </row>
        <row r="3309">
          <cell r="B3309">
            <v>570597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</row>
        <row r="3310">
          <cell r="B3310">
            <v>580000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</row>
        <row r="3311">
          <cell r="B3311">
            <v>590000</v>
          </cell>
          <cell r="C3311">
            <v>90304426969.320007</v>
          </cell>
          <cell r="D3311">
            <v>113916556789.34</v>
          </cell>
          <cell r="E3311">
            <v>105280912489.03999</v>
          </cell>
          <cell r="F3311">
            <v>90304427</v>
          </cell>
          <cell r="G3311">
            <v>113916557</v>
          </cell>
          <cell r="H3311">
            <v>105280912</v>
          </cell>
        </row>
        <row r="3312">
          <cell r="B3312">
            <v>590500</v>
          </cell>
          <cell r="C3312">
            <v>90304426969.320007</v>
          </cell>
          <cell r="D3312">
            <v>113916556789.34</v>
          </cell>
          <cell r="E3312">
            <v>105280912489.03999</v>
          </cell>
          <cell r="F3312">
            <v>90304427</v>
          </cell>
          <cell r="G3312">
            <v>113916557</v>
          </cell>
          <cell r="H3312">
            <v>105280912</v>
          </cell>
        </row>
        <row r="3313">
          <cell r="B3313">
            <v>600000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610000</v>
          </cell>
          <cell r="C3314">
            <v>126801890665.56</v>
          </cell>
          <cell r="D3314">
            <v>135122539480.17</v>
          </cell>
          <cell r="E3314">
            <v>290345581510.56</v>
          </cell>
          <cell r="F3314">
            <v>126801891</v>
          </cell>
          <cell r="G3314">
            <v>135122539</v>
          </cell>
          <cell r="H3314">
            <v>290345582</v>
          </cell>
        </row>
        <row r="3315">
          <cell r="B3315">
            <v>610500</v>
          </cell>
          <cell r="C3315">
            <v>126801890665.56</v>
          </cell>
          <cell r="D3315">
            <v>135122539480.17</v>
          </cell>
          <cell r="E3315">
            <v>290345581510.56</v>
          </cell>
          <cell r="F3315">
            <v>126801891</v>
          </cell>
          <cell r="G3315">
            <v>135122539</v>
          </cell>
          <cell r="H3315">
            <v>290345582</v>
          </cell>
        </row>
        <row r="3316">
          <cell r="B3316">
            <v>620000</v>
          </cell>
          <cell r="C3316">
            <v>126801890665.56</v>
          </cell>
          <cell r="D3316">
            <v>135122539480.17</v>
          </cell>
          <cell r="E3316">
            <v>290345581510.56</v>
          </cell>
          <cell r="F3316">
            <v>126801891</v>
          </cell>
          <cell r="G3316">
            <v>135122539</v>
          </cell>
          <cell r="H3316">
            <v>290345582</v>
          </cell>
        </row>
        <row r="3317">
          <cell r="B3317">
            <v>620700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</row>
        <row r="3318">
          <cell r="B3318">
            <v>620705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620710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621200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621205</v>
          </cell>
          <cell r="C3321">
            <v>0</v>
          </cell>
          <cell r="D3321">
            <v>0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</row>
        <row r="3322">
          <cell r="B3322">
            <v>622000</v>
          </cell>
          <cell r="C3322">
            <v>725474008.42999995</v>
          </cell>
          <cell r="D3322">
            <v>1445168710</v>
          </cell>
          <cell r="E3322">
            <v>1668884300</v>
          </cell>
          <cell r="F3322">
            <v>725474</v>
          </cell>
          <cell r="G3322">
            <v>1445169</v>
          </cell>
          <cell r="H3322">
            <v>1668884</v>
          </cell>
        </row>
        <row r="3323">
          <cell r="B3323">
            <v>622500</v>
          </cell>
          <cell r="C3323">
            <v>0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</row>
        <row r="3324">
          <cell r="B3324">
            <v>622505</v>
          </cell>
          <cell r="C3324">
            <v>0</v>
          </cell>
          <cell r="D3324">
            <v>0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</row>
        <row r="3325">
          <cell r="B3325">
            <v>622510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629500</v>
          </cell>
          <cell r="C3326">
            <v>126076416657.13</v>
          </cell>
          <cell r="D3326">
            <v>133677370770.17</v>
          </cell>
          <cell r="E3326">
            <v>288676697210.56</v>
          </cell>
          <cell r="F3326">
            <v>126076417</v>
          </cell>
          <cell r="G3326">
            <v>133677371</v>
          </cell>
          <cell r="H3326">
            <v>288676697</v>
          </cell>
        </row>
        <row r="3327">
          <cell r="B3327">
            <v>630000</v>
          </cell>
          <cell r="C3327">
            <v>847515110366.55005</v>
          </cell>
          <cell r="D3327">
            <v>829510107593.26001</v>
          </cell>
          <cell r="E3327">
            <v>1107556443414.5801</v>
          </cell>
          <cell r="F3327">
            <v>847515110</v>
          </cell>
          <cell r="G3327">
            <v>829510108</v>
          </cell>
          <cell r="H3327">
            <v>1107556443</v>
          </cell>
        </row>
        <row r="3328">
          <cell r="B3328">
            <v>630500</v>
          </cell>
          <cell r="C3328">
            <v>847515110366.55005</v>
          </cell>
          <cell r="D3328">
            <v>829510107593.26001</v>
          </cell>
          <cell r="E3328">
            <v>1107556443414.5801</v>
          </cell>
          <cell r="F3328">
            <v>847515110</v>
          </cell>
          <cell r="G3328">
            <v>829510108</v>
          </cell>
          <cell r="H3328">
            <v>1107556443</v>
          </cell>
        </row>
        <row r="3329">
          <cell r="B3329">
            <v>640000</v>
          </cell>
          <cell r="C3329">
            <v>847515110366.55005</v>
          </cell>
          <cell r="D3329">
            <v>829510107593.26001</v>
          </cell>
          <cell r="E3329">
            <v>1107556443414.5801</v>
          </cell>
          <cell r="F3329">
            <v>847515110</v>
          </cell>
          <cell r="G3329">
            <v>829510108</v>
          </cell>
          <cell r="H3329">
            <v>1107556443</v>
          </cell>
        </row>
        <row r="3330">
          <cell r="B3330">
            <v>640500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641000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</row>
        <row r="3332">
          <cell r="B3332">
            <v>641005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641500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</row>
        <row r="3334">
          <cell r="B3334">
            <v>642000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</row>
        <row r="3335">
          <cell r="B3335">
            <v>642500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643000</v>
          </cell>
          <cell r="C3336">
            <v>0</v>
          </cell>
          <cell r="D3336">
            <v>8114273844.7200003</v>
          </cell>
          <cell r="E3336">
            <v>5832204198.4899998</v>
          </cell>
          <cell r="F3336">
            <v>0</v>
          </cell>
          <cell r="G3336">
            <v>8114274</v>
          </cell>
          <cell r="H3336">
            <v>5832204</v>
          </cell>
        </row>
        <row r="3337">
          <cell r="B3337">
            <v>643020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643022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643024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</row>
        <row r="3340">
          <cell r="B3340">
            <v>643026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</row>
        <row r="3341">
          <cell r="B3341">
            <v>643028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643030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643032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643034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643036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643038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643040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643042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643044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</row>
        <row r="3350">
          <cell r="B3350">
            <v>643046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</row>
        <row r="3351">
          <cell r="B3351">
            <v>643048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</row>
        <row r="3352">
          <cell r="B3352">
            <v>643050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643052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643054</v>
          </cell>
          <cell r="C3354">
            <v>0</v>
          </cell>
          <cell r="D3354">
            <v>0</v>
          </cell>
          <cell r="E3354">
            <v>105817383.09</v>
          </cell>
          <cell r="F3354">
            <v>0</v>
          </cell>
          <cell r="G3354">
            <v>0</v>
          </cell>
          <cell r="H3354">
            <v>105817</v>
          </cell>
        </row>
        <row r="3355">
          <cell r="B3355">
            <v>643056</v>
          </cell>
          <cell r="C3355">
            <v>0</v>
          </cell>
          <cell r="D3355">
            <v>4683351672</v>
          </cell>
          <cell r="E3355">
            <v>4498896349.1700001</v>
          </cell>
          <cell r="F3355">
            <v>0</v>
          </cell>
          <cell r="G3355">
            <v>4683352</v>
          </cell>
          <cell r="H3355">
            <v>4498896</v>
          </cell>
        </row>
        <row r="3356">
          <cell r="B3356">
            <v>643058</v>
          </cell>
          <cell r="C3356">
            <v>0</v>
          </cell>
          <cell r="D3356">
            <v>3430922172.7199998</v>
          </cell>
          <cell r="E3356">
            <v>1227490466.23</v>
          </cell>
          <cell r="F3356">
            <v>0</v>
          </cell>
          <cell r="G3356">
            <v>3430922</v>
          </cell>
          <cell r="H3356">
            <v>1227490</v>
          </cell>
        </row>
        <row r="3357">
          <cell r="B3357">
            <v>643100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643105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643200</v>
          </cell>
          <cell r="C3359">
            <v>0</v>
          </cell>
          <cell r="D3359">
            <v>1876223713.01</v>
          </cell>
          <cell r="E3359">
            <v>1759438887.5</v>
          </cell>
          <cell r="F3359">
            <v>0</v>
          </cell>
          <cell r="G3359">
            <v>1876224</v>
          </cell>
          <cell r="H3359">
            <v>1759439</v>
          </cell>
        </row>
        <row r="3360">
          <cell r="B3360">
            <v>643230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643232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643234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643236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643238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643240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643242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643244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</row>
        <row r="3368">
          <cell r="B3368">
            <v>643246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</row>
        <row r="3369">
          <cell r="B3369">
            <v>643248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</row>
        <row r="3370">
          <cell r="B3370">
            <v>643250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643252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643254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643256</v>
          </cell>
          <cell r="C3373">
            <v>0</v>
          </cell>
          <cell r="D3373">
            <v>690035787.26999998</v>
          </cell>
          <cell r="E3373">
            <v>1400491699.52</v>
          </cell>
          <cell r="F3373">
            <v>0</v>
          </cell>
          <cell r="G3373">
            <v>690036</v>
          </cell>
          <cell r="H3373">
            <v>1400492</v>
          </cell>
        </row>
        <row r="3374">
          <cell r="B3374">
            <v>643258</v>
          </cell>
          <cell r="C3374">
            <v>0</v>
          </cell>
          <cell r="D3374">
            <v>1186187925.74</v>
          </cell>
          <cell r="E3374">
            <v>358947187.98000002</v>
          </cell>
          <cell r="F3374">
            <v>0</v>
          </cell>
          <cell r="G3374">
            <v>1186188</v>
          </cell>
          <cell r="H3374">
            <v>358947</v>
          </cell>
        </row>
        <row r="3375">
          <cell r="B3375">
            <v>643500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643505</v>
          </cell>
          <cell r="C3376">
            <v>0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643515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643600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643605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643615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643700</v>
          </cell>
          <cell r="C3381">
            <v>46492</v>
          </cell>
          <cell r="D3381">
            <v>47434</v>
          </cell>
          <cell r="E3381">
            <v>0</v>
          </cell>
          <cell r="F3381">
            <v>46</v>
          </cell>
          <cell r="G3381">
            <v>47</v>
          </cell>
          <cell r="H3381">
            <v>0</v>
          </cell>
        </row>
        <row r="3382">
          <cell r="B3382">
            <v>643710</v>
          </cell>
          <cell r="C3382">
            <v>46492</v>
          </cell>
          <cell r="D3382">
            <v>47434</v>
          </cell>
          <cell r="E3382">
            <v>0</v>
          </cell>
          <cell r="F3382">
            <v>46</v>
          </cell>
          <cell r="G3382">
            <v>47</v>
          </cell>
          <cell r="H3382">
            <v>0</v>
          </cell>
        </row>
        <row r="3383">
          <cell r="B3383">
            <v>643722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643724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643726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643732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643734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643736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643738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643742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643744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643746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643748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643750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643754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643756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643758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644000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644005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644010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645000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645005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645010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645500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645505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645510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645515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</row>
        <row r="3408">
          <cell r="B3408">
            <v>645520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</row>
        <row r="3409">
          <cell r="B3409">
            <v>645525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</row>
        <row r="3410">
          <cell r="B3410">
            <v>645530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</row>
        <row r="3411">
          <cell r="B3411">
            <v>645535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</row>
        <row r="3412">
          <cell r="B3412">
            <v>647500</v>
          </cell>
          <cell r="C3412">
            <v>712936069972.07996</v>
          </cell>
          <cell r="D3412">
            <v>716379473839.85999</v>
          </cell>
          <cell r="E3412">
            <v>699540053660.21997</v>
          </cell>
          <cell r="F3412">
            <v>712936070</v>
          </cell>
          <cell r="G3412">
            <v>716379474</v>
          </cell>
          <cell r="H3412">
            <v>699540054</v>
          </cell>
        </row>
        <row r="3413">
          <cell r="B3413">
            <v>647505</v>
          </cell>
          <cell r="C3413">
            <v>131245673579.28</v>
          </cell>
          <cell r="D3413">
            <v>129901243051.67</v>
          </cell>
          <cell r="E3413">
            <v>125820024667.47</v>
          </cell>
          <cell r="F3413">
            <v>131245674</v>
          </cell>
          <cell r="G3413">
            <v>129901243</v>
          </cell>
          <cell r="H3413">
            <v>125820025</v>
          </cell>
        </row>
        <row r="3414">
          <cell r="B3414">
            <v>647510</v>
          </cell>
          <cell r="C3414">
            <v>581690396392.80005</v>
          </cell>
          <cell r="D3414">
            <v>586478230788.18994</v>
          </cell>
          <cell r="E3414">
            <v>573720028992.75</v>
          </cell>
          <cell r="F3414">
            <v>581690396</v>
          </cell>
          <cell r="G3414">
            <v>586478231</v>
          </cell>
          <cell r="H3414">
            <v>573720029</v>
          </cell>
        </row>
        <row r="3415">
          <cell r="B3415">
            <v>648000</v>
          </cell>
          <cell r="C3415">
            <v>23620785014.470001</v>
          </cell>
          <cell r="D3415">
            <v>21142196949.669998</v>
          </cell>
          <cell r="E3415">
            <v>19178495268.299999</v>
          </cell>
          <cell r="F3415">
            <v>23620785</v>
          </cell>
          <cell r="G3415">
            <v>21142197</v>
          </cell>
          <cell r="H3415">
            <v>19178495</v>
          </cell>
        </row>
        <row r="3416">
          <cell r="B3416">
            <v>648005</v>
          </cell>
          <cell r="C3416">
            <v>1054394238.6900001</v>
          </cell>
          <cell r="D3416">
            <v>1568052009</v>
          </cell>
          <cell r="E3416">
            <v>1226320539</v>
          </cell>
          <cell r="F3416">
            <v>1054394</v>
          </cell>
          <cell r="G3416">
            <v>1568052</v>
          </cell>
          <cell r="H3416">
            <v>1226321</v>
          </cell>
        </row>
        <row r="3417">
          <cell r="B3417">
            <v>648010</v>
          </cell>
          <cell r="C3417">
            <v>22566390775.779999</v>
          </cell>
          <cell r="D3417">
            <v>19574144940.669998</v>
          </cell>
          <cell r="E3417">
            <v>17952174729.299999</v>
          </cell>
          <cell r="F3417">
            <v>22566391</v>
          </cell>
          <cell r="G3417">
            <v>19574145</v>
          </cell>
          <cell r="H3417">
            <v>17952175</v>
          </cell>
        </row>
        <row r="3418">
          <cell r="B3418">
            <v>649500</v>
          </cell>
          <cell r="C3418">
            <v>110958208888</v>
          </cell>
          <cell r="D3418">
            <v>81997891812</v>
          </cell>
          <cell r="E3418">
            <v>381246251400.07001</v>
          </cell>
          <cell r="F3418">
            <v>110958209</v>
          </cell>
          <cell r="G3418">
            <v>81997892</v>
          </cell>
          <cell r="H3418">
            <v>381246251</v>
          </cell>
        </row>
        <row r="3419">
          <cell r="B3419">
            <v>800000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810000</v>
          </cell>
          <cell r="C3420">
            <v>16051279059409.9</v>
          </cell>
          <cell r="D3420">
            <v>16888603716220.4</v>
          </cell>
          <cell r="E3420">
            <v>17827164680531.5</v>
          </cell>
          <cell r="F3420">
            <v>16051279059</v>
          </cell>
          <cell r="G3420">
            <v>16888603716</v>
          </cell>
          <cell r="H3420">
            <v>17827164681</v>
          </cell>
        </row>
        <row r="3421">
          <cell r="B3421">
            <v>810100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810500</v>
          </cell>
          <cell r="C3422">
            <v>657024105.60000002</v>
          </cell>
          <cell r="D3422">
            <v>4000000000</v>
          </cell>
          <cell r="E3422">
            <v>1500000000</v>
          </cell>
          <cell r="F3422">
            <v>657024</v>
          </cell>
          <cell r="G3422">
            <v>4000000</v>
          </cell>
          <cell r="H3422">
            <v>1500000</v>
          </cell>
        </row>
        <row r="3423">
          <cell r="B3423">
            <v>810505</v>
          </cell>
          <cell r="C3423">
            <v>657024105.60000002</v>
          </cell>
          <cell r="D3423">
            <v>4000000000</v>
          </cell>
          <cell r="E3423">
            <v>1500000000</v>
          </cell>
          <cell r="F3423">
            <v>657024</v>
          </cell>
          <cell r="G3423">
            <v>4000000</v>
          </cell>
          <cell r="H3423">
            <v>1500000</v>
          </cell>
        </row>
        <row r="3424">
          <cell r="B3424">
            <v>810510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0</v>
          </cell>
          <cell r="H3424">
            <v>0</v>
          </cell>
        </row>
        <row r="3425">
          <cell r="B3425">
            <v>811000</v>
          </cell>
          <cell r="C3425">
            <v>87103996933.229996</v>
          </cell>
          <cell r="D3425">
            <v>66344245116.230003</v>
          </cell>
          <cell r="E3425">
            <v>61414465000</v>
          </cell>
          <cell r="F3425">
            <v>87103997</v>
          </cell>
          <cell r="G3425">
            <v>66344245</v>
          </cell>
          <cell r="H3425">
            <v>61414465</v>
          </cell>
        </row>
        <row r="3426">
          <cell r="B3426">
            <v>811005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0</v>
          </cell>
          <cell r="H3426">
            <v>0</v>
          </cell>
        </row>
        <row r="3427">
          <cell r="B3427">
            <v>811010</v>
          </cell>
          <cell r="C3427">
            <v>87103996933.229996</v>
          </cell>
          <cell r="D3427">
            <v>66344245116.230003</v>
          </cell>
          <cell r="E3427">
            <v>61414465000</v>
          </cell>
          <cell r="F3427">
            <v>87103997</v>
          </cell>
          <cell r="G3427">
            <v>66344245</v>
          </cell>
          <cell r="H3427">
            <v>61414465</v>
          </cell>
        </row>
        <row r="3428">
          <cell r="B3428">
            <v>811095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812000</v>
          </cell>
          <cell r="C3429">
            <v>128668248677.49001</v>
          </cell>
          <cell r="D3429">
            <v>128413310618.92999</v>
          </cell>
          <cell r="E3429">
            <v>126143614385.61</v>
          </cell>
          <cell r="F3429">
            <v>128668249</v>
          </cell>
          <cell r="G3429">
            <v>128413311</v>
          </cell>
          <cell r="H3429">
            <v>126143614</v>
          </cell>
        </row>
        <row r="3430">
          <cell r="B3430">
            <v>812005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812010</v>
          </cell>
          <cell r="C3431">
            <v>65529405822.339996</v>
          </cell>
          <cell r="D3431">
            <v>65819422880.019997</v>
          </cell>
          <cell r="E3431">
            <v>64055240327.139999</v>
          </cell>
          <cell r="F3431">
            <v>65529406</v>
          </cell>
          <cell r="G3431">
            <v>65819423</v>
          </cell>
          <cell r="H3431">
            <v>64055240</v>
          </cell>
        </row>
        <row r="3432">
          <cell r="B3432">
            <v>812015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0</v>
          </cell>
          <cell r="H3432">
            <v>0</v>
          </cell>
        </row>
        <row r="3433">
          <cell r="B3433">
            <v>812020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812025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812030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812035</v>
          </cell>
          <cell r="C3436">
            <v>7709852042.3699999</v>
          </cell>
          <cell r="D3436">
            <v>7164896926.1300001</v>
          </cell>
          <cell r="E3436">
            <v>6643083245.6899996</v>
          </cell>
          <cell r="F3436">
            <v>7709852</v>
          </cell>
          <cell r="G3436">
            <v>7164897</v>
          </cell>
          <cell r="H3436">
            <v>6643083</v>
          </cell>
        </row>
        <row r="3437">
          <cell r="B3437">
            <v>812095</v>
          </cell>
          <cell r="C3437">
            <v>55428990812.779999</v>
          </cell>
          <cell r="D3437">
            <v>55428990812.779999</v>
          </cell>
          <cell r="E3437">
            <v>55445290812.779999</v>
          </cell>
          <cell r="F3437">
            <v>55428991</v>
          </cell>
          <cell r="G3437">
            <v>55428991</v>
          </cell>
          <cell r="H3437">
            <v>55445291</v>
          </cell>
        </row>
        <row r="3438">
          <cell r="B3438">
            <v>813500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813505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813510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813515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813520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813525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814000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814005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814010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814015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814020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814025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814100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814105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814110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814195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814200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814203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814205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814207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814209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814211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814213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814215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814217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814219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814221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814223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814225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814227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814229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814231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814233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814235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814237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814239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814241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814243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814245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814247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814249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814251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814253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814255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814257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814259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814261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814263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814265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814295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815000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815005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815010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815015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815020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815025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815200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815205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815210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815295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815400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815405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815410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815415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815420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815425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815600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815605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815610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815615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815620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815625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815630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815700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815705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815710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815715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815720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815725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815730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815800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815900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815905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815910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815995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816000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816005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816010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816095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817300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817400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817405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  <cell r="H3529">
            <v>0</v>
          </cell>
        </row>
        <row r="3530">
          <cell r="B3530">
            <v>817410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817415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  <cell r="G3531">
            <v>0</v>
          </cell>
          <cell r="H3531">
            <v>0</v>
          </cell>
        </row>
        <row r="3532">
          <cell r="B3532">
            <v>817420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817500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  <cell r="G3533">
            <v>0</v>
          </cell>
          <cell r="H3533">
            <v>0</v>
          </cell>
        </row>
        <row r="3534">
          <cell r="B3534">
            <v>819500</v>
          </cell>
          <cell r="C3534">
            <v>15834849789693.6</v>
          </cell>
          <cell r="D3534">
            <v>16689846160485.199</v>
          </cell>
          <cell r="E3534">
            <v>17638106601146</v>
          </cell>
          <cell r="F3534">
            <v>15834849790</v>
          </cell>
          <cell r="G3534">
            <v>16689846160</v>
          </cell>
          <cell r="H3534">
            <v>17638106601</v>
          </cell>
        </row>
        <row r="3535">
          <cell r="B3535">
            <v>819505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  <cell r="G3535">
            <v>0</v>
          </cell>
          <cell r="H3535">
            <v>0</v>
          </cell>
        </row>
        <row r="3536">
          <cell r="B3536">
            <v>819510</v>
          </cell>
          <cell r="C3536">
            <v>1307715.6100000001</v>
          </cell>
          <cell r="D3536">
            <v>1307715.6100000001</v>
          </cell>
          <cell r="E3536">
            <v>1307715.6100000001</v>
          </cell>
          <cell r="F3536">
            <v>1308</v>
          </cell>
          <cell r="G3536">
            <v>1308</v>
          </cell>
          <cell r="H3536">
            <v>1308</v>
          </cell>
        </row>
        <row r="3537">
          <cell r="B3537">
            <v>819515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819595</v>
          </cell>
          <cell r="C3538">
            <v>15834848481978</v>
          </cell>
          <cell r="D3538">
            <v>16689844852769.6</v>
          </cell>
          <cell r="E3538">
            <v>17638105293430.398</v>
          </cell>
          <cell r="F3538">
            <v>15834848482</v>
          </cell>
          <cell r="G3538">
            <v>16689844853</v>
          </cell>
          <cell r="H3538">
            <v>17638105293</v>
          </cell>
        </row>
        <row r="3539">
          <cell r="B3539">
            <v>820000</v>
          </cell>
          <cell r="C3539">
            <v>11227126443841.4</v>
          </cell>
          <cell r="D3539">
            <v>9371739976591.0801</v>
          </cell>
          <cell r="E3539">
            <v>9408506709764.6406</v>
          </cell>
          <cell r="F3539">
            <v>11227126444</v>
          </cell>
          <cell r="G3539">
            <v>9371739977</v>
          </cell>
          <cell r="H3539">
            <v>9408506710</v>
          </cell>
        </row>
        <row r="3540">
          <cell r="B3540">
            <v>820500</v>
          </cell>
          <cell r="C3540">
            <v>167116219463.70999</v>
          </cell>
          <cell r="D3540">
            <v>166655566640.87</v>
          </cell>
          <cell r="E3540">
            <v>110731111735.27</v>
          </cell>
          <cell r="F3540">
            <v>167116219</v>
          </cell>
          <cell r="G3540">
            <v>166655567</v>
          </cell>
          <cell r="H3540">
            <v>110731112</v>
          </cell>
        </row>
        <row r="3541">
          <cell r="B3541">
            <v>820505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820510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820515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820595</v>
          </cell>
          <cell r="C3544">
            <v>167116219463.70999</v>
          </cell>
          <cell r="D3544">
            <v>166655566640.87</v>
          </cell>
          <cell r="E3544">
            <v>110731111735.27</v>
          </cell>
          <cell r="F3544">
            <v>167116219</v>
          </cell>
          <cell r="G3544">
            <v>166655567</v>
          </cell>
          <cell r="H3544">
            <v>110731112</v>
          </cell>
        </row>
        <row r="3545">
          <cell r="B3545">
            <v>820600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820605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820610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820800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821000</v>
          </cell>
          <cell r="C3549">
            <v>77136</v>
          </cell>
          <cell r="D3549">
            <v>73947</v>
          </cell>
          <cell r="E3549">
            <v>74142.52</v>
          </cell>
          <cell r="F3549">
            <v>77</v>
          </cell>
          <cell r="G3549">
            <v>74</v>
          </cell>
          <cell r="H3549">
            <v>74</v>
          </cell>
        </row>
        <row r="3550">
          <cell r="B3550">
            <v>821100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  <cell r="H3550">
            <v>0</v>
          </cell>
        </row>
        <row r="3551">
          <cell r="B3551">
            <v>821105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  <cell r="G3551">
            <v>0</v>
          </cell>
          <cell r="H3551">
            <v>0</v>
          </cell>
        </row>
        <row r="3552">
          <cell r="B3552">
            <v>821110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821115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  <cell r="G3553">
            <v>0</v>
          </cell>
          <cell r="H3553">
            <v>0</v>
          </cell>
        </row>
        <row r="3554">
          <cell r="B3554">
            <v>821120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  <cell r="G3554">
            <v>0</v>
          </cell>
          <cell r="H3554">
            <v>0</v>
          </cell>
        </row>
        <row r="3555">
          <cell r="B3555">
            <v>821200</v>
          </cell>
          <cell r="C3555">
            <v>1650281513.7</v>
          </cell>
          <cell r="D3555">
            <v>3286640822.6999998</v>
          </cell>
          <cell r="E3555">
            <v>2398693530.6999998</v>
          </cell>
          <cell r="F3555">
            <v>1650282</v>
          </cell>
          <cell r="G3555">
            <v>3286641</v>
          </cell>
          <cell r="H3555">
            <v>2398694</v>
          </cell>
        </row>
        <row r="3556">
          <cell r="B3556">
            <v>821205</v>
          </cell>
          <cell r="C3556">
            <v>1418221836.7</v>
          </cell>
          <cell r="D3556">
            <v>2883801822.6999998</v>
          </cell>
          <cell r="E3556">
            <v>1943995552.7</v>
          </cell>
          <cell r="F3556">
            <v>1418222</v>
          </cell>
          <cell r="G3556">
            <v>2883802</v>
          </cell>
          <cell r="H3556">
            <v>1943996</v>
          </cell>
        </row>
        <row r="3557">
          <cell r="B3557">
            <v>821210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  <cell r="G3557">
            <v>0</v>
          </cell>
          <cell r="H3557">
            <v>0</v>
          </cell>
        </row>
        <row r="3558">
          <cell r="B3558">
            <v>821215</v>
          </cell>
          <cell r="C3558">
            <v>232059677</v>
          </cell>
          <cell r="D3558">
            <v>316500000</v>
          </cell>
          <cell r="E3558">
            <v>368358978</v>
          </cell>
          <cell r="F3558">
            <v>232060</v>
          </cell>
          <cell r="G3558">
            <v>316500</v>
          </cell>
          <cell r="H3558">
            <v>368359</v>
          </cell>
        </row>
        <row r="3559">
          <cell r="B3559">
            <v>821220</v>
          </cell>
          <cell r="C3559">
            <v>0</v>
          </cell>
          <cell r="D3559">
            <v>86339000</v>
          </cell>
          <cell r="E3559">
            <v>86339000</v>
          </cell>
          <cell r="F3559">
            <v>0</v>
          </cell>
          <cell r="G3559">
            <v>86339</v>
          </cell>
          <cell r="H3559">
            <v>86339</v>
          </cell>
        </row>
        <row r="3560">
          <cell r="B3560">
            <v>821300</v>
          </cell>
          <cell r="C3560">
            <v>535583412843.21997</v>
          </cell>
          <cell r="D3560">
            <v>482731660625.64001</v>
          </cell>
          <cell r="E3560">
            <v>456090861969.66998</v>
          </cell>
          <cell r="F3560">
            <v>535583413</v>
          </cell>
          <cell r="G3560">
            <v>482731661</v>
          </cell>
          <cell r="H3560">
            <v>456090862</v>
          </cell>
        </row>
        <row r="3561">
          <cell r="B3561">
            <v>821305</v>
          </cell>
          <cell r="C3561">
            <v>473893447335.12</v>
          </cell>
          <cell r="D3561">
            <v>425276499427.53998</v>
          </cell>
          <cell r="E3561">
            <v>400245588435.57001</v>
          </cell>
          <cell r="F3561">
            <v>473893447</v>
          </cell>
          <cell r="G3561">
            <v>425276499</v>
          </cell>
          <cell r="H3561">
            <v>400245588</v>
          </cell>
        </row>
        <row r="3562">
          <cell r="B3562">
            <v>821310</v>
          </cell>
          <cell r="C3562">
            <v>8690407447</v>
          </cell>
          <cell r="D3562">
            <v>7741662873</v>
          </cell>
          <cell r="E3562">
            <v>7322391382</v>
          </cell>
          <cell r="F3562">
            <v>8690407</v>
          </cell>
          <cell r="G3562">
            <v>7741663</v>
          </cell>
          <cell r="H3562">
            <v>7322391</v>
          </cell>
        </row>
        <row r="3563">
          <cell r="B3563">
            <v>821315</v>
          </cell>
          <cell r="C3563">
            <v>17307461896</v>
          </cell>
          <cell r="D3563">
            <v>15223395896</v>
          </cell>
          <cell r="E3563">
            <v>13634091806</v>
          </cell>
          <cell r="F3563">
            <v>17307462</v>
          </cell>
          <cell r="G3563">
            <v>15223396</v>
          </cell>
          <cell r="H3563">
            <v>13634092</v>
          </cell>
        </row>
        <row r="3564">
          <cell r="B3564">
            <v>821320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821395</v>
          </cell>
          <cell r="C3565">
            <v>35692096165.099998</v>
          </cell>
          <cell r="D3565">
            <v>34490102429.099998</v>
          </cell>
          <cell r="E3565">
            <v>34888790346.099998</v>
          </cell>
          <cell r="F3565">
            <v>35692096</v>
          </cell>
          <cell r="G3565">
            <v>34490102</v>
          </cell>
          <cell r="H3565">
            <v>34888790</v>
          </cell>
        </row>
        <row r="3566">
          <cell r="B3566">
            <v>821400</v>
          </cell>
          <cell r="C3566">
            <v>575524938084.29004</v>
          </cell>
          <cell r="D3566">
            <v>331140218442.54999</v>
          </cell>
          <cell r="E3566">
            <v>349845981478.63</v>
          </cell>
          <cell r="F3566">
            <v>575524938</v>
          </cell>
          <cell r="G3566">
            <v>331140218</v>
          </cell>
          <cell r="H3566">
            <v>349845981</v>
          </cell>
        </row>
        <row r="3567">
          <cell r="B3567">
            <v>821405</v>
          </cell>
          <cell r="C3567">
            <v>575524938084.29004</v>
          </cell>
          <cell r="D3567">
            <v>331140218442.54999</v>
          </cell>
          <cell r="E3567">
            <v>349845981478.63</v>
          </cell>
          <cell r="F3567">
            <v>575524938</v>
          </cell>
          <cell r="G3567">
            <v>331140218</v>
          </cell>
          <cell r="H3567">
            <v>349845981</v>
          </cell>
        </row>
        <row r="3568">
          <cell r="B3568">
            <v>821410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821415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821420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821495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821500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821505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821510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821600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821700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821705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821710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821715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821800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821805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821810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821900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821905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822000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822005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822010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  <cell r="G3587">
            <v>0</v>
          </cell>
          <cell r="H3587">
            <v>0</v>
          </cell>
        </row>
        <row r="3588">
          <cell r="B3588">
            <v>822015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822020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822025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822500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827400</v>
          </cell>
          <cell r="C3592">
            <v>472968814676.85999</v>
          </cell>
          <cell r="D3592">
            <v>461968284060.03998</v>
          </cell>
          <cell r="E3592">
            <v>436424139225.83002</v>
          </cell>
          <cell r="F3592">
            <v>472968815</v>
          </cell>
          <cell r="G3592">
            <v>461968284</v>
          </cell>
          <cell r="H3592">
            <v>436424139</v>
          </cell>
        </row>
        <row r="3593">
          <cell r="B3593">
            <v>827402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827404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827406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827408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827410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827412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827414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827416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827418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827420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827422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827424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827426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827428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827430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827432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827434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827436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827438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827440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827442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827444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827446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827448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827450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827452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  <cell r="G3618">
            <v>0</v>
          </cell>
          <cell r="H3618">
            <v>0</v>
          </cell>
        </row>
        <row r="3619">
          <cell r="B3619">
            <v>827454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0</v>
          </cell>
          <cell r="H3619">
            <v>0</v>
          </cell>
        </row>
        <row r="3620">
          <cell r="B3620">
            <v>827456</v>
          </cell>
          <cell r="C3620">
            <v>0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</row>
        <row r="3621">
          <cell r="B3621">
            <v>827458</v>
          </cell>
          <cell r="C3621">
            <v>0</v>
          </cell>
          <cell r="D3621">
            <v>0</v>
          </cell>
          <cell r="E3621">
            <v>0</v>
          </cell>
          <cell r="F3621">
            <v>0</v>
          </cell>
          <cell r="G3621">
            <v>0</v>
          </cell>
          <cell r="H3621">
            <v>0</v>
          </cell>
        </row>
        <row r="3622">
          <cell r="B3622">
            <v>827460</v>
          </cell>
          <cell r="C3622">
            <v>0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  <cell r="H3622">
            <v>0</v>
          </cell>
        </row>
        <row r="3623">
          <cell r="B3623">
            <v>827462</v>
          </cell>
          <cell r="C3623">
            <v>428317436682.53998</v>
          </cell>
          <cell r="D3623">
            <v>410411105900.03998</v>
          </cell>
          <cell r="E3623">
            <v>395615318564.65997</v>
          </cell>
          <cell r="F3623">
            <v>428317437</v>
          </cell>
          <cell r="G3623">
            <v>410411106</v>
          </cell>
          <cell r="H3623">
            <v>395615319</v>
          </cell>
        </row>
        <row r="3624">
          <cell r="B3624">
            <v>827464</v>
          </cell>
          <cell r="C3624">
            <v>6523477152</v>
          </cell>
          <cell r="D3624">
            <v>12977722873.379999</v>
          </cell>
          <cell r="E3624">
            <v>12929016489.309999</v>
          </cell>
          <cell r="F3624">
            <v>6523477</v>
          </cell>
          <cell r="G3624">
            <v>12977723</v>
          </cell>
          <cell r="H3624">
            <v>12929016</v>
          </cell>
        </row>
        <row r="3625">
          <cell r="B3625">
            <v>827466</v>
          </cell>
          <cell r="C3625">
            <v>1206179672</v>
          </cell>
          <cell r="D3625">
            <v>2143385274.4000001</v>
          </cell>
          <cell r="E3625">
            <v>402281940</v>
          </cell>
          <cell r="F3625">
            <v>1206180</v>
          </cell>
          <cell r="G3625">
            <v>2143385</v>
          </cell>
          <cell r="H3625">
            <v>402282</v>
          </cell>
        </row>
        <row r="3626">
          <cell r="B3626">
            <v>827468</v>
          </cell>
          <cell r="C3626">
            <v>13940926378.84</v>
          </cell>
          <cell r="D3626">
            <v>9139367573.6499996</v>
          </cell>
          <cell r="E3626">
            <v>14060834779.620001</v>
          </cell>
          <cell r="F3626">
            <v>13940926</v>
          </cell>
          <cell r="G3626">
            <v>9139368</v>
          </cell>
          <cell r="H3626">
            <v>14060835</v>
          </cell>
        </row>
        <row r="3627">
          <cell r="B3627">
            <v>827470</v>
          </cell>
          <cell r="C3627">
            <v>14047763514.92</v>
          </cell>
          <cell r="D3627">
            <v>20088779788.16</v>
          </cell>
          <cell r="E3627">
            <v>6510352367.3599997</v>
          </cell>
          <cell r="F3627">
            <v>14047764</v>
          </cell>
          <cell r="G3627">
            <v>20088780</v>
          </cell>
          <cell r="H3627">
            <v>6510352</v>
          </cell>
        </row>
        <row r="3628">
          <cell r="B3628">
            <v>827472</v>
          </cell>
          <cell r="C3628">
            <v>3440550242.0100002</v>
          </cell>
          <cell r="D3628">
            <v>3343676355.9899998</v>
          </cell>
          <cell r="E3628">
            <v>3520159414.73</v>
          </cell>
          <cell r="F3628">
            <v>3440550</v>
          </cell>
          <cell r="G3628">
            <v>3343676</v>
          </cell>
          <cell r="H3628">
            <v>3520159</v>
          </cell>
        </row>
        <row r="3629">
          <cell r="B3629">
            <v>827474</v>
          </cell>
          <cell r="C3629">
            <v>212410526.72</v>
          </cell>
          <cell r="D3629">
            <v>369010625.81</v>
          </cell>
          <cell r="E3629">
            <v>312664022.88999999</v>
          </cell>
          <cell r="F3629">
            <v>212411</v>
          </cell>
          <cell r="G3629">
            <v>369011</v>
          </cell>
          <cell r="H3629">
            <v>312664</v>
          </cell>
        </row>
        <row r="3630">
          <cell r="B3630">
            <v>827476</v>
          </cell>
          <cell r="C3630">
            <v>39369841.670000002</v>
          </cell>
          <cell r="D3630">
            <v>93750203</v>
          </cell>
          <cell r="E3630">
            <v>16930054</v>
          </cell>
          <cell r="F3630">
            <v>39370</v>
          </cell>
          <cell r="G3630">
            <v>93750</v>
          </cell>
          <cell r="H3630">
            <v>16930</v>
          </cell>
        </row>
        <row r="3631">
          <cell r="B3631">
            <v>827478</v>
          </cell>
          <cell r="C3631">
            <v>320706757</v>
          </cell>
          <cell r="D3631">
            <v>378326343.63</v>
          </cell>
          <cell r="E3631">
            <v>712906817.76999998</v>
          </cell>
          <cell r="F3631">
            <v>320707</v>
          </cell>
          <cell r="G3631">
            <v>378326</v>
          </cell>
          <cell r="H3631">
            <v>712907</v>
          </cell>
        </row>
        <row r="3632">
          <cell r="B3632">
            <v>827480</v>
          </cell>
          <cell r="C3632">
            <v>415567671.88</v>
          </cell>
          <cell r="D3632">
            <v>770098488.45000005</v>
          </cell>
          <cell r="E3632">
            <v>282221771</v>
          </cell>
          <cell r="F3632">
            <v>415568</v>
          </cell>
          <cell r="G3632">
            <v>770098</v>
          </cell>
          <cell r="H3632">
            <v>282222</v>
          </cell>
        </row>
        <row r="3633">
          <cell r="B3633">
            <v>827482</v>
          </cell>
          <cell r="C3633">
            <v>1671846225.4300001</v>
          </cell>
          <cell r="D3633">
            <v>1161848246.8499999</v>
          </cell>
          <cell r="E3633">
            <v>1283101192.71</v>
          </cell>
          <cell r="F3633">
            <v>1671846</v>
          </cell>
          <cell r="G3633">
            <v>1161848</v>
          </cell>
          <cell r="H3633">
            <v>1283101</v>
          </cell>
        </row>
        <row r="3634">
          <cell r="B3634">
            <v>827484</v>
          </cell>
          <cell r="C3634">
            <v>549033127.75999999</v>
          </cell>
          <cell r="D3634">
            <v>474896612.13999999</v>
          </cell>
          <cell r="E3634">
            <v>251430611.03</v>
          </cell>
          <cell r="F3634">
            <v>549033</v>
          </cell>
          <cell r="G3634">
            <v>474897</v>
          </cell>
          <cell r="H3634">
            <v>251431</v>
          </cell>
        </row>
        <row r="3635">
          <cell r="B3635">
            <v>827486</v>
          </cell>
          <cell r="C3635">
            <v>136489408.00999999</v>
          </cell>
          <cell r="D3635">
            <v>66873659.82</v>
          </cell>
          <cell r="E3635">
            <v>5672578.3499999996</v>
          </cell>
          <cell r="F3635">
            <v>136489</v>
          </cell>
          <cell r="G3635">
            <v>66874</v>
          </cell>
          <cell r="H3635">
            <v>5673</v>
          </cell>
        </row>
        <row r="3636">
          <cell r="B3636">
            <v>827488</v>
          </cell>
          <cell r="C3636">
            <v>1193756531.6300001</v>
          </cell>
          <cell r="D3636">
            <v>187127631.22999999</v>
          </cell>
          <cell r="E3636">
            <v>54811111.759999998</v>
          </cell>
          <cell r="F3636">
            <v>1193757</v>
          </cell>
          <cell r="G3636">
            <v>187128</v>
          </cell>
          <cell r="H3636">
            <v>54811</v>
          </cell>
        </row>
        <row r="3637">
          <cell r="B3637">
            <v>827490</v>
          </cell>
          <cell r="C3637">
            <v>953300944.45000005</v>
          </cell>
          <cell r="D3637">
            <v>362314483.49000001</v>
          </cell>
          <cell r="E3637">
            <v>466437510.63999999</v>
          </cell>
          <cell r="F3637">
            <v>953301</v>
          </cell>
          <cell r="G3637">
            <v>362314</v>
          </cell>
          <cell r="H3637">
            <v>466438</v>
          </cell>
        </row>
        <row r="3638">
          <cell r="B3638">
            <v>828100</v>
          </cell>
          <cell r="C3638">
            <v>19703792816.490002</v>
          </cell>
          <cell r="D3638">
            <v>19049971758.84</v>
          </cell>
          <cell r="E3638">
            <v>19667447346.240002</v>
          </cell>
          <cell r="F3638">
            <v>19703793</v>
          </cell>
          <cell r="G3638">
            <v>19049972</v>
          </cell>
          <cell r="H3638">
            <v>19667447</v>
          </cell>
        </row>
        <row r="3639">
          <cell r="B3639">
            <v>828102</v>
          </cell>
          <cell r="C3639">
            <v>19348471803.490002</v>
          </cell>
          <cell r="D3639">
            <v>18876261582.900002</v>
          </cell>
          <cell r="E3639">
            <v>19597203519.939999</v>
          </cell>
          <cell r="F3639">
            <v>19348472</v>
          </cell>
          <cell r="G3639">
            <v>18876262</v>
          </cell>
          <cell r="H3639">
            <v>19597204</v>
          </cell>
        </row>
        <row r="3640">
          <cell r="B3640">
            <v>828103</v>
          </cell>
          <cell r="C3640">
            <v>309815411.06999999</v>
          </cell>
          <cell r="D3640">
            <v>125964724.75</v>
          </cell>
          <cell r="E3640">
            <v>0</v>
          </cell>
          <cell r="F3640">
            <v>309815</v>
          </cell>
          <cell r="G3640">
            <v>125965</v>
          </cell>
          <cell r="H3640">
            <v>0</v>
          </cell>
        </row>
        <row r="3641">
          <cell r="B3641">
            <v>828104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>
            <v>0</v>
          </cell>
        </row>
        <row r="3642">
          <cell r="B3642">
            <v>828105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>
            <v>0</v>
          </cell>
        </row>
        <row r="3643">
          <cell r="B3643">
            <v>828106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828108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828110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828112</v>
          </cell>
          <cell r="C3646">
            <v>42775689.340000004</v>
          </cell>
          <cell r="D3646">
            <v>45376364.829999998</v>
          </cell>
          <cell r="E3646">
            <v>67788306.299999997</v>
          </cell>
          <cell r="F3646">
            <v>42776</v>
          </cell>
          <cell r="G3646">
            <v>45376</v>
          </cell>
          <cell r="H3646">
            <v>67788</v>
          </cell>
        </row>
        <row r="3647">
          <cell r="B3647">
            <v>828113</v>
          </cell>
          <cell r="C3647">
            <v>1324526.98</v>
          </cell>
          <cell r="D3647">
            <v>558027.4</v>
          </cell>
          <cell r="E3647">
            <v>0</v>
          </cell>
          <cell r="F3647">
            <v>1325</v>
          </cell>
          <cell r="G3647">
            <v>558</v>
          </cell>
          <cell r="H3647">
            <v>0</v>
          </cell>
        </row>
        <row r="3648">
          <cell r="B3648">
            <v>828114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>
            <v>0</v>
          </cell>
        </row>
        <row r="3649">
          <cell r="B3649">
            <v>828116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</row>
        <row r="3650">
          <cell r="B3650">
            <v>828118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</row>
        <row r="3651">
          <cell r="B3651">
            <v>828120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828122</v>
          </cell>
          <cell r="C3652">
            <v>629441</v>
          </cell>
          <cell r="D3652">
            <v>1776778.96</v>
          </cell>
          <cell r="E3652">
            <v>2455520</v>
          </cell>
          <cell r="F3652">
            <v>629</v>
          </cell>
          <cell r="G3652">
            <v>1777</v>
          </cell>
          <cell r="H3652">
            <v>2456</v>
          </cell>
        </row>
        <row r="3653">
          <cell r="B3653">
            <v>828123</v>
          </cell>
          <cell r="C3653">
            <v>775944.61</v>
          </cell>
          <cell r="D3653">
            <v>34280</v>
          </cell>
          <cell r="E3653">
            <v>0</v>
          </cell>
          <cell r="F3653">
            <v>776</v>
          </cell>
          <cell r="G3653">
            <v>34</v>
          </cell>
          <cell r="H3653">
            <v>0</v>
          </cell>
        </row>
        <row r="3654">
          <cell r="B3654">
            <v>828124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828126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828128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828130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828200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828202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828203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828204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828206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828208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828210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828212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828213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828214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828216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828218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828220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828222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828223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>
            <v>0</v>
          </cell>
        </row>
        <row r="3673">
          <cell r="B3673">
            <v>828224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>
            <v>0</v>
          </cell>
        </row>
        <row r="3674">
          <cell r="B3674">
            <v>828226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>
            <v>0</v>
          </cell>
        </row>
        <row r="3675">
          <cell r="B3675">
            <v>828228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828230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828300</v>
          </cell>
          <cell r="C3677">
            <v>1716757252.5</v>
          </cell>
          <cell r="D3677">
            <v>1306003862.52</v>
          </cell>
          <cell r="E3677">
            <v>1194919010.26</v>
          </cell>
          <cell r="F3677">
            <v>1716757</v>
          </cell>
          <cell r="G3677">
            <v>1306004</v>
          </cell>
          <cell r="H3677">
            <v>1194919</v>
          </cell>
        </row>
        <row r="3678">
          <cell r="B3678">
            <v>828302</v>
          </cell>
          <cell r="C3678">
            <v>1705548457.3299999</v>
          </cell>
          <cell r="D3678">
            <v>1302178506.5</v>
          </cell>
          <cell r="E3678">
            <v>1190507381.3900001</v>
          </cell>
          <cell r="F3678">
            <v>1705548</v>
          </cell>
          <cell r="G3678">
            <v>1302179</v>
          </cell>
          <cell r="H3678">
            <v>1190507</v>
          </cell>
        </row>
        <row r="3679">
          <cell r="B3679">
            <v>828304</v>
          </cell>
          <cell r="C3679">
            <v>4124087.74</v>
          </cell>
          <cell r="D3679">
            <v>0</v>
          </cell>
          <cell r="E3679">
            <v>0</v>
          </cell>
          <cell r="F3679">
            <v>4124</v>
          </cell>
          <cell r="G3679">
            <v>0</v>
          </cell>
          <cell r="H3679">
            <v>0</v>
          </cell>
        </row>
        <row r="3680">
          <cell r="B3680">
            <v>828306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828308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828310</v>
          </cell>
          <cell r="C3682">
            <v>1633578.34</v>
          </cell>
          <cell r="D3682">
            <v>0</v>
          </cell>
          <cell r="E3682">
            <v>0</v>
          </cell>
          <cell r="F3682">
            <v>1634</v>
          </cell>
          <cell r="G3682">
            <v>0</v>
          </cell>
          <cell r="H3682">
            <v>0</v>
          </cell>
        </row>
        <row r="3683">
          <cell r="B3683">
            <v>828312</v>
          </cell>
          <cell r="C3683">
            <v>4287485.76</v>
          </cell>
          <cell r="D3683">
            <v>3682949.02</v>
          </cell>
          <cell r="E3683">
            <v>4010799.87</v>
          </cell>
          <cell r="F3683">
            <v>4287</v>
          </cell>
          <cell r="G3683">
            <v>3683</v>
          </cell>
          <cell r="H3683">
            <v>4011</v>
          </cell>
        </row>
        <row r="3684">
          <cell r="B3684">
            <v>828314</v>
          </cell>
          <cell r="C3684">
            <v>57349.760000000002</v>
          </cell>
          <cell r="D3684">
            <v>0</v>
          </cell>
          <cell r="E3684">
            <v>0</v>
          </cell>
          <cell r="F3684">
            <v>57</v>
          </cell>
          <cell r="G3684">
            <v>0</v>
          </cell>
          <cell r="H3684">
            <v>0</v>
          </cell>
        </row>
        <row r="3685">
          <cell r="B3685">
            <v>828316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828318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828320</v>
          </cell>
          <cell r="C3687">
            <v>44805.57</v>
          </cell>
          <cell r="D3687">
            <v>0</v>
          </cell>
          <cell r="E3687">
            <v>0</v>
          </cell>
          <cell r="F3687">
            <v>45</v>
          </cell>
          <cell r="G3687">
            <v>0</v>
          </cell>
          <cell r="H3687">
            <v>0</v>
          </cell>
        </row>
        <row r="3688">
          <cell r="B3688">
            <v>828322</v>
          </cell>
          <cell r="C3688">
            <v>113603</v>
          </cell>
          <cell r="D3688">
            <v>142407</v>
          </cell>
          <cell r="E3688">
            <v>400829</v>
          </cell>
          <cell r="F3688">
            <v>114</v>
          </cell>
          <cell r="G3688">
            <v>142</v>
          </cell>
          <cell r="H3688">
            <v>401</v>
          </cell>
        </row>
        <row r="3689">
          <cell r="B3689">
            <v>828324</v>
          </cell>
          <cell r="C3689">
            <v>189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  <cell r="H3689">
            <v>0</v>
          </cell>
        </row>
        <row r="3690">
          <cell r="B3690">
            <v>828326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>
            <v>0</v>
          </cell>
        </row>
        <row r="3691">
          <cell r="B3691">
            <v>828328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828330</v>
          </cell>
          <cell r="C3692">
            <v>947696</v>
          </cell>
          <cell r="D3692">
            <v>0</v>
          </cell>
          <cell r="E3692">
            <v>0</v>
          </cell>
          <cell r="F3692">
            <v>948</v>
          </cell>
          <cell r="G3692">
            <v>0</v>
          </cell>
          <cell r="H3692">
            <v>0</v>
          </cell>
        </row>
        <row r="3693">
          <cell r="B3693">
            <v>828400</v>
          </cell>
          <cell r="C3693">
            <v>56531026.82</v>
          </cell>
          <cell r="D3693">
            <v>217360642.12</v>
          </cell>
          <cell r="E3693">
            <v>425816151.73000002</v>
          </cell>
          <cell r="F3693">
            <v>56531</v>
          </cell>
          <cell r="G3693">
            <v>217361</v>
          </cell>
          <cell r="H3693">
            <v>425816</v>
          </cell>
        </row>
        <row r="3694">
          <cell r="B3694">
            <v>828402</v>
          </cell>
          <cell r="C3694">
            <v>16815584.010000002</v>
          </cell>
          <cell r="D3694">
            <v>198726858.94</v>
          </cell>
          <cell r="E3694">
            <v>422828983.66000003</v>
          </cell>
          <cell r="F3694">
            <v>16816</v>
          </cell>
          <cell r="G3694">
            <v>198727</v>
          </cell>
          <cell r="H3694">
            <v>422829</v>
          </cell>
        </row>
        <row r="3695">
          <cell r="B3695">
            <v>828404</v>
          </cell>
          <cell r="C3695">
            <v>0</v>
          </cell>
          <cell r="D3695">
            <v>16565588.49</v>
          </cell>
          <cell r="E3695">
            <v>0</v>
          </cell>
          <cell r="F3695">
            <v>0</v>
          </cell>
          <cell r="G3695">
            <v>16566</v>
          </cell>
          <cell r="H3695">
            <v>0</v>
          </cell>
        </row>
        <row r="3696">
          <cell r="B3696">
            <v>828406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828408</v>
          </cell>
          <cell r="C3697">
            <v>39714769.780000001</v>
          </cell>
          <cell r="D3697">
            <v>0</v>
          </cell>
          <cell r="E3697">
            <v>0</v>
          </cell>
          <cell r="F3697">
            <v>39715</v>
          </cell>
          <cell r="G3697">
            <v>0</v>
          </cell>
          <cell r="H3697">
            <v>0</v>
          </cell>
        </row>
        <row r="3698">
          <cell r="B3698">
            <v>828410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828412</v>
          </cell>
          <cell r="C3699">
            <v>673.03</v>
          </cell>
          <cell r="D3699">
            <v>58791.68</v>
          </cell>
          <cell r="E3699">
            <v>2987168.07</v>
          </cell>
          <cell r="F3699">
            <v>1</v>
          </cell>
          <cell r="G3699">
            <v>59</v>
          </cell>
          <cell r="H3699">
            <v>2987</v>
          </cell>
        </row>
        <row r="3700">
          <cell r="B3700">
            <v>828414</v>
          </cell>
          <cell r="C3700">
            <v>0</v>
          </cell>
          <cell r="D3700">
            <v>20567.009999999998</v>
          </cell>
          <cell r="E3700">
            <v>0</v>
          </cell>
          <cell r="F3700">
            <v>0</v>
          </cell>
          <cell r="G3700">
            <v>21</v>
          </cell>
          <cell r="H3700">
            <v>0</v>
          </cell>
        </row>
        <row r="3701">
          <cell r="B3701">
            <v>828416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828418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828420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828422</v>
          </cell>
          <cell r="C3704">
            <v>0</v>
          </cell>
          <cell r="D3704">
            <v>1988836</v>
          </cell>
          <cell r="E3704">
            <v>0</v>
          </cell>
          <cell r="F3704">
            <v>0</v>
          </cell>
          <cell r="G3704">
            <v>1989</v>
          </cell>
          <cell r="H3704">
            <v>0</v>
          </cell>
        </row>
        <row r="3705">
          <cell r="B3705">
            <v>828424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828426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828428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828430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828500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828502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828504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828506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828508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828510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828512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828514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828516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828518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828520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828522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828524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828526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828528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828530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828600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828602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828604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828606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828608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828610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828612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828614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828616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828618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828620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828622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>
            <v>0</v>
          </cell>
        </row>
        <row r="3737">
          <cell r="B3737">
            <v>828624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>
            <v>0</v>
          </cell>
        </row>
        <row r="3738">
          <cell r="B3738">
            <v>828626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>
            <v>0</v>
          </cell>
        </row>
        <row r="3739">
          <cell r="B3739">
            <v>828628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>
            <v>0</v>
          </cell>
        </row>
        <row r="3740">
          <cell r="B3740">
            <v>828630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</row>
        <row r="3741">
          <cell r="B3741">
            <v>828700</v>
          </cell>
          <cell r="C3741">
            <v>152940064564.22</v>
          </cell>
          <cell r="D3741">
            <v>126778390624.03</v>
          </cell>
          <cell r="E3741">
            <v>115252654359.67999</v>
          </cell>
          <cell r="F3741">
            <v>152940065</v>
          </cell>
          <cell r="G3741">
            <v>126778391</v>
          </cell>
          <cell r="H3741">
            <v>115252654</v>
          </cell>
        </row>
        <row r="3742">
          <cell r="B3742">
            <v>828702</v>
          </cell>
          <cell r="C3742">
            <v>129632726158.41</v>
          </cell>
          <cell r="D3742">
            <v>110081774273.16</v>
          </cell>
          <cell r="E3742">
            <v>109933943237.92</v>
          </cell>
          <cell r="F3742">
            <v>129632726</v>
          </cell>
          <cell r="G3742">
            <v>110081774</v>
          </cell>
          <cell r="H3742">
            <v>109933943</v>
          </cell>
        </row>
        <row r="3743">
          <cell r="B3743">
            <v>828704</v>
          </cell>
          <cell r="C3743">
            <v>2529163908.8499999</v>
          </cell>
          <cell r="D3743">
            <v>2702491587.4200001</v>
          </cell>
          <cell r="E3743">
            <v>2718159106.8200002</v>
          </cell>
          <cell r="F3743">
            <v>2529164</v>
          </cell>
          <cell r="G3743">
            <v>2702492</v>
          </cell>
          <cell r="H3743">
            <v>2718159</v>
          </cell>
        </row>
        <row r="3744">
          <cell r="B3744">
            <v>828706</v>
          </cell>
          <cell r="C3744">
            <v>831927721.37</v>
          </cell>
          <cell r="D3744">
            <v>1380265883.74</v>
          </cell>
          <cell r="E3744">
            <v>812665266.44000006</v>
          </cell>
          <cell r="F3744">
            <v>831928</v>
          </cell>
          <cell r="G3744">
            <v>1380266</v>
          </cell>
          <cell r="H3744">
            <v>812665</v>
          </cell>
        </row>
        <row r="3745">
          <cell r="B3745">
            <v>828708</v>
          </cell>
          <cell r="C3745">
            <v>1717769121.5799999</v>
          </cell>
          <cell r="D3745">
            <v>290638887.77999997</v>
          </cell>
          <cell r="E3745">
            <v>375743712.27999997</v>
          </cell>
          <cell r="F3745">
            <v>1717769</v>
          </cell>
          <cell r="G3745">
            <v>290639</v>
          </cell>
          <cell r="H3745">
            <v>375744</v>
          </cell>
        </row>
        <row r="3746">
          <cell r="B3746">
            <v>828710</v>
          </cell>
          <cell r="C3746">
            <v>16686166385.84</v>
          </cell>
          <cell r="D3746">
            <v>11419553300.280001</v>
          </cell>
          <cell r="E3746">
            <v>1173150010.22</v>
          </cell>
          <cell r="F3746">
            <v>16686166</v>
          </cell>
          <cell r="G3746">
            <v>11419553</v>
          </cell>
          <cell r="H3746">
            <v>1173150</v>
          </cell>
        </row>
        <row r="3747">
          <cell r="B3747">
            <v>828712</v>
          </cell>
          <cell r="C3747">
            <v>332673954.94999999</v>
          </cell>
          <cell r="D3747">
            <v>446519814.02999997</v>
          </cell>
          <cell r="E3747">
            <v>179361259</v>
          </cell>
          <cell r="F3747">
            <v>332674</v>
          </cell>
          <cell r="G3747">
            <v>446520</v>
          </cell>
          <cell r="H3747">
            <v>179361</v>
          </cell>
        </row>
        <row r="3748">
          <cell r="B3748">
            <v>828714</v>
          </cell>
          <cell r="C3748">
            <v>9094491.5099999998</v>
          </cell>
          <cell r="D3748">
            <v>10234556</v>
          </cell>
          <cell r="E3748">
            <v>2076746</v>
          </cell>
          <cell r="F3748">
            <v>9094</v>
          </cell>
          <cell r="G3748">
            <v>10235</v>
          </cell>
          <cell r="H3748">
            <v>2077</v>
          </cell>
        </row>
        <row r="3749">
          <cell r="B3749">
            <v>828716</v>
          </cell>
          <cell r="C3749">
            <v>10357091.470000001</v>
          </cell>
          <cell r="D3749">
            <v>0</v>
          </cell>
          <cell r="E3749">
            <v>17661672</v>
          </cell>
          <cell r="F3749">
            <v>10357</v>
          </cell>
          <cell r="G3749">
            <v>0</v>
          </cell>
          <cell r="H3749">
            <v>17662</v>
          </cell>
        </row>
        <row r="3750">
          <cell r="B3750">
            <v>828718</v>
          </cell>
          <cell r="C3750">
            <v>2580629.4900000002</v>
          </cell>
          <cell r="D3750">
            <v>0</v>
          </cell>
          <cell r="E3750">
            <v>0</v>
          </cell>
          <cell r="F3750">
            <v>2581</v>
          </cell>
          <cell r="G3750">
            <v>0</v>
          </cell>
          <cell r="H3750">
            <v>0</v>
          </cell>
        </row>
        <row r="3751">
          <cell r="B3751">
            <v>828720</v>
          </cell>
          <cell r="C3751">
            <v>946139742.57000005</v>
          </cell>
          <cell r="D3751">
            <v>233699033</v>
          </cell>
          <cell r="E3751">
            <v>34609603</v>
          </cell>
          <cell r="F3751">
            <v>946140</v>
          </cell>
          <cell r="G3751">
            <v>233699</v>
          </cell>
          <cell r="H3751">
            <v>34610</v>
          </cell>
        </row>
        <row r="3752">
          <cell r="B3752">
            <v>828722</v>
          </cell>
          <cell r="C3752">
            <v>2382907</v>
          </cell>
          <cell r="D3752">
            <v>533042</v>
          </cell>
          <cell r="E3752">
            <v>3833652</v>
          </cell>
          <cell r="F3752">
            <v>2383</v>
          </cell>
          <cell r="G3752">
            <v>533</v>
          </cell>
          <cell r="H3752">
            <v>3834</v>
          </cell>
        </row>
        <row r="3753">
          <cell r="B3753">
            <v>828724</v>
          </cell>
          <cell r="C3753">
            <v>21637</v>
          </cell>
          <cell r="D3753">
            <v>929658</v>
          </cell>
          <cell r="E3753">
            <v>1450094</v>
          </cell>
          <cell r="F3753">
            <v>22</v>
          </cell>
          <cell r="G3753">
            <v>930</v>
          </cell>
          <cell r="H3753">
            <v>1450</v>
          </cell>
        </row>
        <row r="3754">
          <cell r="B3754">
            <v>828726</v>
          </cell>
          <cell r="C3754">
            <v>2249005.6</v>
          </cell>
          <cell r="D3754">
            <v>0</v>
          </cell>
          <cell r="E3754">
            <v>0</v>
          </cell>
          <cell r="F3754">
            <v>2249</v>
          </cell>
          <cell r="G3754">
            <v>0</v>
          </cell>
          <cell r="H3754">
            <v>0</v>
          </cell>
        </row>
        <row r="3755">
          <cell r="B3755">
            <v>828728</v>
          </cell>
          <cell r="C3755">
            <v>24469321</v>
          </cell>
          <cell r="D3755">
            <v>653567.62</v>
          </cell>
          <cell r="E3755">
            <v>0</v>
          </cell>
          <cell r="F3755">
            <v>24469</v>
          </cell>
          <cell r="G3755">
            <v>654</v>
          </cell>
          <cell r="H3755">
            <v>0</v>
          </cell>
        </row>
        <row r="3756">
          <cell r="B3756">
            <v>828730</v>
          </cell>
          <cell r="C3756">
            <v>212342487.58000001</v>
          </cell>
          <cell r="D3756">
            <v>211097021</v>
          </cell>
          <cell r="E3756">
            <v>0</v>
          </cell>
          <cell r="F3756">
            <v>212342</v>
          </cell>
          <cell r="G3756">
            <v>211097</v>
          </cell>
          <cell r="H3756">
            <v>0</v>
          </cell>
        </row>
        <row r="3757">
          <cell r="B3757">
            <v>828800</v>
          </cell>
          <cell r="C3757">
            <v>6598008367594.1396</v>
          </cell>
          <cell r="D3757">
            <v>5646146126566.2598</v>
          </cell>
          <cell r="E3757">
            <v>5651388047388.1797</v>
          </cell>
          <cell r="F3757">
            <v>6598008368</v>
          </cell>
          <cell r="G3757">
            <v>5646146127</v>
          </cell>
          <cell r="H3757">
            <v>5651388047</v>
          </cell>
        </row>
        <row r="3758">
          <cell r="B3758">
            <v>828802</v>
          </cell>
          <cell r="C3758">
            <v>6528319669314.1504</v>
          </cell>
          <cell r="D3758">
            <v>5570023792360.8896</v>
          </cell>
          <cell r="E3758">
            <v>5559185809229.5996</v>
          </cell>
          <cell r="F3758">
            <v>6528319669</v>
          </cell>
          <cell r="G3758">
            <v>5570023792</v>
          </cell>
          <cell r="H3758">
            <v>5559185809</v>
          </cell>
        </row>
        <row r="3759">
          <cell r="B3759">
            <v>828804</v>
          </cell>
          <cell r="C3759">
            <v>1401402481.3800001</v>
          </cell>
          <cell r="D3759">
            <v>7030872454.4899998</v>
          </cell>
          <cell r="E3759">
            <v>10621039278.18</v>
          </cell>
          <cell r="F3759">
            <v>1401402</v>
          </cell>
          <cell r="G3759">
            <v>7030872</v>
          </cell>
          <cell r="H3759">
            <v>10621039</v>
          </cell>
        </row>
        <row r="3760">
          <cell r="B3760">
            <v>828806</v>
          </cell>
          <cell r="C3760">
            <v>2355710175.1900001</v>
          </cell>
          <cell r="D3760">
            <v>2772442787.6799998</v>
          </cell>
          <cell r="E3760">
            <v>2764513363.6300001</v>
          </cell>
          <cell r="F3760">
            <v>2355710</v>
          </cell>
          <cell r="G3760">
            <v>2772443</v>
          </cell>
          <cell r="H3760">
            <v>2764513</v>
          </cell>
        </row>
        <row r="3761">
          <cell r="B3761">
            <v>828808</v>
          </cell>
          <cell r="C3761">
            <v>3077543030.8600001</v>
          </cell>
          <cell r="D3761">
            <v>3652920424.2199998</v>
          </cell>
          <cell r="E3761">
            <v>23449982776.599998</v>
          </cell>
          <cell r="F3761">
            <v>3077543</v>
          </cell>
          <cell r="G3761">
            <v>3652920</v>
          </cell>
          <cell r="H3761">
            <v>23449983</v>
          </cell>
        </row>
        <row r="3762">
          <cell r="B3762">
            <v>828810</v>
          </cell>
          <cell r="C3762">
            <v>23659949076.040001</v>
          </cell>
          <cell r="D3762">
            <v>25533206574.639999</v>
          </cell>
          <cell r="E3762">
            <v>13215224513.26</v>
          </cell>
          <cell r="F3762">
            <v>23659949</v>
          </cell>
          <cell r="G3762">
            <v>25533207</v>
          </cell>
          <cell r="H3762">
            <v>13215225</v>
          </cell>
        </row>
        <row r="3763">
          <cell r="B3763">
            <v>828812</v>
          </cell>
          <cell r="C3763">
            <v>37381814062.150002</v>
          </cell>
          <cell r="D3763">
            <v>34693955465.959999</v>
          </cell>
          <cell r="E3763">
            <v>39129129253.209999</v>
          </cell>
          <cell r="F3763">
            <v>37381814</v>
          </cell>
          <cell r="G3763">
            <v>34693955</v>
          </cell>
          <cell r="H3763">
            <v>39129129</v>
          </cell>
        </row>
        <row r="3764">
          <cell r="B3764">
            <v>828814</v>
          </cell>
          <cell r="C3764">
            <v>33650163.390000001</v>
          </cell>
          <cell r="D3764">
            <v>235653655.83000001</v>
          </cell>
          <cell r="E3764">
            <v>562379250.02999997</v>
          </cell>
          <cell r="F3764">
            <v>33650</v>
          </cell>
          <cell r="G3764">
            <v>235654</v>
          </cell>
          <cell r="H3764">
            <v>562379</v>
          </cell>
        </row>
        <row r="3765">
          <cell r="B3765">
            <v>828816</v>
          </cell>
          <cell r="C3765">
            <v>88167345</v>
          </cell>
          <cell r="D3765">
            <v>121747540</v>
          </cell>
          <cell r="E3765">
            <v>133080378.29000001</v>
          </cell>
          <cell r="F3765">
            <v>88167</v>
          </cell>
          <cell r="G3765">
            <v>121748</v>
          </cell>
          <cell r="H3765">
            <v>133080</v>
          </cell>
        </row>
        <row r="3766">
          <cell r="B3766">
            <v>828818</v>
          </cell>
          <cell r="C3766">
            <v>146978916</v>
          </cell>
          <cell r="D3766">
            <v>143225839.74000001</v>
          </cell>
          <cell r="E3766">
            <v>908523123.08000004</v>
          </cell>
          <cell r="F3766">
            <v>146979</v>
          </cell>
          <cell r="G3766">
            <v>143226</v>
          </cell>
          <cell r="H3766">
            <v>908523</v>
          </cell>
        </row>
        <row r="3767">
          <cell r="B3767">
            <v>828820</v>
          </cell>
          <cell r="C3767">
            <v>443876170.45999998</v>
          </cell>
          <cell r="D3767">
            <v>1013400316.08</v>
          </cell>
          <cell r="E3767">
            <v>433607785.70999998</v>
          </cell>
          <cell r="F3767">
            <v>443876</v>
          </cell>
          <cell r="G3767">
            <v>1013400</v>
          </cell>
          <cell r="H3767">
            <v>433608</v>
          </cell>
        </row>
        <row r="3768">
          <cell r="B3768">
            <v>828822</v>
          </cell>
          <cell r="C3768">
            <v>217731305.12</v>
          </cell>
          <cell r="D3768">
            <v>373917383.19999999</v>
          </cell>
          <cell r="E3768">
            <v>344730124.49000001</v>
          </cell>
          <cell r="F3768">
            <v>217731</v>
          </cell>
          <cell r="G3768">
            <v>373917</v>
          </cell>
          <cell r="H3768">
            <v>344730</v>
          </cell>
        </row>
        <row r="3769">
          <cell r="B3769">
            <v>828824</v>
          </cell>
          <cell r="C3769">
            <v>55987863</v>
          </cell>
          <cell r="D3769">
            <v>83227748</v>
          </cell>
          <cell r="E3769">
            <v>83311920</v>
          </cell>
          <cell r="F3769">
            <v>55988</v>
          </cell>
          <cell r="G3769">
            <v>83228</v>
          </cell>
          <cell r="H3769">
            <v>83312</v>
          </cell>
        </row>
        <row r="3770">
          <cell r="B3770">
            <v>828826</v>
          </cell>
          <cell r="C3770">
            <v>86000059.829999998</v>
          </cell>
          <cell r="D3770">
            <v>43357061</v>
          </cell>
          <cell r="E3770">
            <v>374886766.10000002</v>
          </cell>
          <cell r="F3770">
            <v>86000</v>
          </cell>
          <cell r="G3770">
            <v>43357</v>
          </cell>
          <cell r="H3770">
            <v>374887</v>
          </cell>
        </row>
        <row r="3771">
          <cell r="B3771">
            <v>828828</v>
          </cell>
          <cell r="C3771">
            <v>271126020.08999997</v>
          </cell>
          <cell r="D3771">
            <v>164330762.03999999</v>
          </cell>
          <cell r="E3771">
            <v>45267880</v>
          </cell>
          <cell r="F3771">
            <v>271126</v>
          </cell>
          <cell r="G3771">
            <v>164331</v>
          </cell>
          <cell r="H3771">
            <v>45268</v>
          </cell>
        </row>
        <row r="3772">
          <cell r="B3772">
            <v>828830</v>
          </cell>
          <cell r="C3772">
            <v>468761611.48000002</v>
          </cell>
          <cell r="D3772">
            <v>260076192.49000001</v>
          </cell>
          <cell r="E3772">
            <v>136561746</v>
          </cell>
          <cell r="F3772">
            <v>468762</v>
          </cell>
          <cell r="G3772">
            <v>260076</v>
          </cell>
          <cell r="H3772">
            <v>136562</v>
          </cell>
        </row>
        <row r="3773">
          <cell r="B3773">
            <v>829500</v>
          </cell>
          <cell r="C3773">
            <v>2701857186869.5</v>
          </cell>
          <cell r="D3773">
            <v>2132459678598.51</v>
          </cell>
          <cell r="E3773">
            <v>2265086963425.9302</v>
          </cell>
          <cell r="F3773">
            <v>2701857187</v>
          </cell>
          <cell r="G3773">
            <v>2132459679</v>
          </cell>
          <cell r="H3773">
            <v>2265086963</v>
          </cell>
        </row>
        <row r="3774">
          <cell r="B3774">
            <v>830000</v>
          </cell>
          <cell r="C3774">
            <v>16051279059409.9</v>
          </cell>
          <cell r="D3774">
            <v>16888603716220.4</v>
          </cell>
          <cell r="E3774">
            <v>17827164680531.5</v>
          </cell>
          <cell r="F3774">
            <v>16051279059</v>
          </cell>
          <cell r="G3774">
            <v>16888603716</v>
          </cell>
          <cell r="H3774">
            <v>17827164681</v>
          </cell>
        </row>
        <row r="3775">
          <cell r="B3775">
            <v>830500</v>
          </cell>
          <cell r="C3775">
            <v>16051279059409.9</v>
          </cell>
          <cell r="D3775">
            <v>16888603716220.4</v>
          </cell>
          <cell r="E3775">
            <v>17827164680531.5</v>
          </cell>
          <cell r="F3775">
            <v>16051279059</v>
          </cell>
          <cell r="G3775">
            <v>16888603716</v>
          </cell>
          <cell r="H3775">
            <v>17827164681</v>
          </cell>
        </row>
        <row r="3776">
          <cell r="B3776">
            <v>840000</v>
          </cell>
          <cell r="C3776">
            <v>11227126443841.4</v>
          </cell>
          <cell r="D3776">
            <v>9371739976591.0801</v>
          </cell>
          <cell r="E3776">
            <v>9408506709764.6406</v>
          </cell>
          <cell r="F3776">
            <v>11227126444</v>
          </cell>
          <cell r="G3776">
            <v>9371739977</v>
          </cell>
          <cell r="H3776">
            <v>9408506710</v>
          </cell>
        </row>
        <row r="3777">
          <cell r="B3777">
            <v>840500</v>
          </cell>
          <cell r="C3777">
            <v>11227126443841.4</v>
          </cell>
          <cell r="D3777">
            <v>9371739976591.0801</v>
          </cell>
          <cell r="E3777">
            <v>9408506709764.6406</v>
          </cell>
          <cell r="F3777">
            <v>11227126444</v>
          </cell>
          <cell r="G3777">
            <v>9371739977</v>
          </cell>
          <cell r="H3777">
            <v>9408506710</v>
          </cell>
        </row>
      </sheetData>
      <sheetData sheetId="1">
        <row r="9">
          <cell r="B9">
            <v>38</v>
          </cell>
          <cell r="C9" t="str">
            <v>SUPERAVIT O DEFICIT</v>
          </cell>
          <cell r="D9">
            <v>277760310238.40002</v>
          </cell>
          <cell r="E9">
            <v>299402863910.46002</v>
          </cell>
          <cell r="F9">
            <v>272434768992.70999</v>
          </cell>
          <cell r="G9">
            <v>277760310</v>
          </cell>
          <cell r="H9">
            <v>299402864</v>
          </cell>
          <cell r="I9">
            <v>272434769</v>
          </cell>
        </row>
        <row r="10">
          <cell r="B10">
            <v>3815</v>
          </cell>
          <cell r="C10" t="str">
            <v>GANANCIAS O PERDIDAS  NO REALIZADAS</v>
          </cell>
          <cell r="D10">
            <v>229354482563.95999</v>
          </cell>
          <cell r="E10">
            <v>257339774278.25</v>
          </cell>
          <cell r="F10">
            <v>246192309210.57999</v>
          </cell>
          <cell r="G10">
            <v>229354483</v>
          </cell>
          <cell r="H10">
            <v>257339774</v>
          </cell>
          <cell r="I10">
            <v>246192309</v>
          </cell>
        </row>
        <row r="11">
          <cell r="B11">
            <v>381505</v>
          </cell>
          <cell r="C11" t="str">
            <v>REVALORIZACION ACTIVOS</v>
          </cell>
          <cell r="D11">
            <v>36506772864.870003</v>
          </cell>
          <cell r="E11">
            <v>36506772864.870003</v>
          </cell>
          <cell r="F11">
            <v>27603269403.869999</v>
          </cell>
          <cell r="G11">
            <v>36506773</v>
          </cell>
          <cell r="H11">
            <v>36506773</v>
          </cell>
          <cell r="I11">
            <v>27603269</v>
          </cell>
        </row>
        <row r="12">
          <cell r="B12">
            <v>38150501</v>
          </cell>
          <cell r="C12" t="str">
            <v>REVALORIZACION ACTIVOS   M/L</v>
          </cell>
          <cell r="D12">
            <v>36506772864.870003</v>
          </cell>
          <cell r="E12">
            <v>36506772864.870003</v>
          </cell>
          <cell r="F12">
            <v>27603269403.869999</v>
          </cell>
          <cell r="G12">
            <v>36506773</v>
          </cell>
          <cell r="H12">
            <v>36506773</v>
          </cell>
          <cell r="I12">
            <v>27603269</v>
          </cell>
        </row>
        <row r="13">
          <cell r="B13">
            <v>3815050101</v>
          </cell>
          <cell r="C13" t="str">
            <v>VALORIZACION TERRENOS</v>
          </cell>
          <cell r="D13">
            <v>3273063575</v>
          </cell>
          <cell r="E13">
            <v>3273063575</v>
          </cell>
          <cell r="F13">
            <v>3223461175</v>
          </cell>
          <cell r="G13">
            <v>3273064</v>
          </cell>
          <cell r="H13">
            <v>3273064</v>
          </cell>
          <cell r="I13">
            <v>3223461</v>
          </cell>
        </row>
        <row r="14">
          <cell r="B14">
            <v>3815050102</v>
          </cell>
          <cell r="C14" t="str">
            <v>VALORIZACION EDIFICIOS</v>
          </cell>
          <cell r="D14">
            <v>33233709289.869999</v>
          </cell>
          <cell r="E14">
            <v>33233709289.869999</v>
          </cell>
          <cell r="F14">
            <v>24379808228.869999</v>
          </cell>
          <cell r="G14">
            <v>33233709</v>
          </cell>
          <cell r="H14">
            <v>33233709</v>
          </cell>
          <cell r="I14">
            <v>24379808</v>
          </cell>
        </row>
        <row r="15">
          <cell r="B15">
            <v>381510</v>
          </cell>
          <cell r="C15" t="str">
            <v>INSTRUMENTOS FINANCIEROS MEDIDOS AL</v>
          </cell>
          <cell r="D15">
            <v>9672054748.1200008</v>
          </cell>
          <cell r="E15">
            <v>38630054635.339996</v>
          </cell>
          <cell r="F15">
            <v>39893600423.519997</v>
          </cell>
          <cell r="G15">
            <v>9672055</v>
          </cell>
          <cell r="H15">
            <v>38630055</v>
          </cell>
          <cell r="I15">
            <v>39893600</v>
          </cell>
        </row>
        <row r="16">
          <cell r="B16">
            <v>38151001</v>
          </cell>
          <cell r="C16" t="str">
            <v>INSTRUMENTOS FINANCIEROS MEDIDOS AL</v>
          </cell>
          <cell r="D16">
            <v>5029197667.8100004</v>
          </cell>
          <cell r="E16">
            <v>9082081758.8600006</v>
          </cell>
          <cell r="F16">
            <v>6002863287.8599997</v>
          </cell>
          <cell r="G16">
            <v>5029198</v>
          </cell>
          <cell r="H16">
            <v>9082082</v>
          </cell>
          <cell r="I16">
            <v>6002863</v>
          </cell>
        </row>
        <row r="17">
          <cell r="B17">
            <v>3815100101</v>
          </cell>
          <cell r="C17" t="str">
            <v>TOTAL EMISORES NACIONALES ACCIONES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381510010102</v>
          </cell>
          <cell r="C18" t="str">
            <v>METODO VALOR RAZONABLE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3815100102</v>
          </cell>
          <cell r="C19" t="str">
            <v>EMISORES NACIONALES PARTICIPACIONES</v>
          </cell>
          <cell r="D19">
            <v>9265466296.3099995</v>
          </cell>
          <cell r="E19">
            <v>9082081758.8600006</v>
          </cell>
          <cell r="F19">
            <v>6002863287.8599997</v>
          </cell>
          <cell r="G19">
            <v>9265466</v>
          </cell>
          <cell r="H19">
            <v>9082082</v>
          </cell>
          <cell r="I19">
            <v>6002863</v>
          </cell>
        </row>
        <row r="20">
          <cell r="B20">
            <v>381510010204</v>
          </cell>
          <cell r="C20" t="str">
            <v>MÉTODO VALOR RAZONABLE FCP CR</v>
          </cell>
          <cell r="D20">
            <v>17709380532.830002</v>
          </cell>
          <cell r="E20">
            <v>18175920756.689999</v>
          </cell>
          <cell r="F20">
            <v>14361130322.1</v>
          </cell>
          <cell r="G20">
            <v>17709381</v>
          </cell>
          <cell r="H20">
            <v>18175921</v>
          </cell>
          <cell r="I20">
            <v>14361130</v>
          </cell>
        </row>
        <row r="21">
          <cell r="B21">
            <v>381510010205</v>
          </cell>
          <cell r="C21" t="str">
            <v>METODO VALOR RAZONABLE FCP DB</v>
          </cell>
          <cell r="D21">
            <v>-23399021206.740002</v>
          </cell>
          <cell r="E21">
            <v>-22569432847.389999</v>
          </cell>
          <cell r="F21">
            <v>-22569432847.389999</v>
          </cell>
          <cell r="G21">
            <v>-23399021</v>
          </cell>
          <cell r="H21">
            <v>-22569433</v>
          </cell>
          <cell r="I21">
            <v>-22569433</v>
          </cell>
        </row>
        <row r="22">
          <cell r="B22">
            <v>381510010206</v>
          </cell>
          <cell r="C22" t="str">
            <v>VALOR RAZONABLE FCP</v>
          </cell>
          <cell r="D22">
            <v>14955106970.219999</v>
          </cell>
          <cell r="E22">
            <v>13398817031.059999</v>
          </cell>
          <cell r="F22">
            <v>14211165813.15</v>
          </cell>
          <cell r="G22">
            <v>14955107</v>
          </cell>
          <cell r="H22">
            <v>13398817</v>
          </cell>
          <cell r="I22">
            <v>14211166</v>
          </cell>
        </row>
        <row r="23">
          <cell r="B23">
            <v>3815100103</v>
          </cell>
          <cell r="C23" t="str">
            <v>TITULOS DE TESORERIA ¹TES TASA FIJA</v>
          </cell>
          <cell r="D23">
            <v>-4236268628.5</v>
          </cell>
          <cell r="E23">
            <v>0</v>
          </cell>
          <cell r="F23">
            <v>0</v>
          </cell>
          <cell r="G23">
            <v>-4236269</v>
          </cell>
          <cell r="H23">
            <v>0</v>
          </cell>
          <cell r="I23">
            <v>0</v>
          </cell>
        </row>
        <row r="24">
          <cell r="B24">
            <v>38151002</v>
          </cell>
          <cell r="C24" t="str">
            <v>INSTRUMENTOS FINANCIEROS MEDIDOS AL</v>
          </cell>
          <cell r="D24">
            <v>4642857080.3100004</v>
          </cell>
          <cell r="E24">
            <v>29547972876.48</v>
          </cell>
          <cell r="F24">
            <v>33890737135.66</v>
          </cell>
          <cell r="G24">
            <v>4642857</v>
          </cell>
          <cell r="H24">
            <v>29547973</v>
          </cell>
          <cell r="I24">
            <v>33890737</v>
          </cell>
        </row>
        <row r="25">
          <cell r="B25">
            <v>3815100201</v>
          </cell>
          <cell r="C25" t="str">
            <v>EMISORES EXTRANJEROS ACCIONES USD</v>
          </cell>
          <cell r="D25">
            <v>4642857080.3100004</v>
          </cell>
          <cell r="E25">
            <v>29547972876.48</v>
          </cell>
          <cell r="F25">
            <v>33890737135.66</v>
          </cell>
          <cell r="G25">
            <v>4642857</v>
          </cell>
          <cell r="H25">
            <v>29547973</v>
          </cell>
          <cell r="I25">
            <v>33890737</v>
          </cell>
        </row>
        <row r="26">
          <cell r="B26">
            <v>381510020101</v>
          </cell>
          <cell r="C26" t="str">
            <v>EMISORES EXTRANJEROS ACCIONES</v>
          </cell>
          <cell r="D26">
            <v>19099332494.799999</v>
          </cell>
          <cell r="E26">
            <v>30848362656.77</v>
          </cell>
          <cell r="F26">
            <v>34791573230.389999</v>
          </cell>
          <cell r="G26">
            <v>19099332</v>
          </cell>
          <cell r="H26">
            <v>30848363</v>
          </cell>
          <cell r="I26">
            <v>34791573</v>
          </cell>
        </row>
        <row r="27">
          <cell r="B27">
            <v>38151002010102</v>
          </cell>
          <cell r="C27" t="str">
            <v>METODO VALOR RAZONABLE</v>
          </cell>
          <cell r="D27">
            <v>12472014371.559999</v>
          </cell>
          <cell r="E27">
            <v>26192547616.200001</v>
          </cell>
          <cell r="F27">
            <v>30031609736.049999</v>
          </cell>
          <cell r="G27">
            <v>12472014</v>
          </cell>
          <cell r="H27">
            <v>26192548</v>
          </cell>
          <cell r="I27">
            <v>30031610</v>
          </cell>
        </row>
        <row r="28">
          <cell r="B28">
            <v>38151002010199</v>
          </cell>
          <cell r="C28" t="str">
            <v>REEXPRESION ACCIONES ME NIIF</v>
          </cell>
          <cell r="D28">
            <v>6627318123.2399998</v>
          </cell>
          <cell r="E28">
            <v>4655815040.5699997</v>
          </cell>
          <cell r="F28">
            <v>4759963494.3400002</v>
          </cell>
          <cell r="G28">
            <v>6627318</v>
          </cell>
          <cell r="H28">
            <v>4655815</v>
          </cell>
          <cell r="I28">
            <v>4759963</v>
          </cell>
        </row>
        <row r="29">
          <cell r="B29">
            <v>381510020102</v>
          </cell>
          <cell r="C29" t="str">
            <v>EMISORES EXTRANJEROS PARTICIPACIONE</v>
          </cell>
          <cell r="D29">
            <v>637211285.63999999</v>
          </cell>
          <cell r="E29">
            <v>-1300389780.29</v>
          </cell>
          <cell r="F29">
            <v>-900836094.73000002</v>
          </cell>
          <cell r="G29">
            <v>637211</v>
          </cell>
          <cell r="H29">
            <v>-1300390</v>
          </cell>
          <cell r="I29">
            <v>-900836</v>
          </cell>
        </row>
        <row r="30">
          <cell r="B30">
            <v>38151002010204</v>
          </cell>
          <cell r="C30" t="str">
            <v>METODO VALOR RAZONABLE FCP USD CR</v>
          </cell>
          <cell r="D30">
            <v>-850008463.5</v>
          </cell>
          <cell r="E30">
            <v>-1007893004.5</v>
          </cell>
          <cell r="F30">
            <v>-559960464.69000006</v>
          </cell>
          <cell r="G30">
            <v>-850008</v>
          </cell>
          <cell r="H30">
            <v>-1007893</v>
          </cell>
          <cell r="I30">
            <v>-559960</v>
          </cell>
        </row>
        <row r="31">
          <cell r="B31">
            <v>38151002010205</v>
          </cell>
          <cell r="C31" t="str">
            <v>METODO VALOR RAZONABLE FCP USD DB</v>
          </cell>
          <cell r="D31">
            <v>-303641453.36000001</v>
          </cell>
          <cell r="E31">
            <v>-303641453.36000001</v>
          </cell>
          <cell r="F31">
            <v>-303641453.36000001</v>
          </cell>
          <cell r="G31">
            <v>-303641</v>
          </cell>
          <cell r="H31">
            <v>-303641</v>
          </cell>
          <cell r="I31">
            <v>-303641</v>
          </cell>
        </row>
        <row r="32">
          <cell r="B32">
            <v>38151002010299</v>
          </cell>
          <cell r="C32" t="str">
            <v>REEXPRESION FCP NIIF</v>
          </cell>
          <cell r="D32">
            <v>1790861202.5</v>
          </cell>
          <cell r="E32">
            <v>11144677.57</v>
          </cell>
          <cell r="F32">
            <v>-37234176.68</v>
          </cell>
          <cell r="G32">
            <v>1790861</v>
          </cell>
          <cell r="H32">
            <v>11145</v>
          </cell>
          <cell r="I32">
            <v>-37234</v>
          </cell>
        </row>
        <row r="33">
          <cell r="B33">
            <v>381510020107</v>
          </cell>
          <cell r="C33" t="str">
            <v>BONOS YANKEES DPV BID3003</v>
          </cell>
          <cell r="D33">
            <v>-12389452790.65</v>
          </cell>
          <cell r="E33">
            <v>0</v>
          </cell>
          <cell r="F33">
            <v>0</v>
          </cell>
          <cell r="G33">
            <v>-12389453</v>
          </cell>
          <cell r="H33">
            <v>0</v>
          </cell>
          <cell r="I33">
            <v>0</v>
          </cell>
        </row>
        <row r="34">
          <cell r="B34">
            <v>381510020109</v>
          </cell>
          <cell r="C34" t="str">
            <v>BONOS YANKEES DVP BID2983</v>
          </cell>
          <cell r="D34">
            <v>-2214250990.8800001</v>
          </cell>
          <cell r="E34">
            <v>0</v>
          </cell>
          <cell r="F34">
            <v>0</v>
          </cell>
          <cell r="G34">
            <v>-2214251</v>
          </cell>
          <cell r="H34">
            <v>0</v>
          </cell>
          <cell r="I34">
            <v>0</v>
          </cell>
        </row>
        <row r="35">
          <cell r="B35">
            <v>381510020110</v>
          </cell>
          <cell r="C35" t="str">
            <v>BONOS YANKES DVP BID3661</v>
          </cell>
          <cell r="D35">
            <v>-489982918.60000002</v>
          </cell>
          <cell r="E35">
            <v>0</v>
          </cell>
          <cell r="F35">
            <v>0</v>
          </cell>
          <cell r="G35">
            <v>-489983</v>
          </cell>
          <cell r="H35">
            <v>0</v>
          </cell>
          <cell r="I35">
            <v>0</v>
          </cell>
        </row>
        <row r="36">
          <cell r="B36">
            <v>381525</v>
          </cell>
          <cell r="C36" t="str">
            <v>COBERTURA CON DERIVADOS DE FLUJO DE</v>
          </cell>
          <cell r="D36">
            <v>-4300542245.1499996</v>
          </cell>
          <cell r="E36">
            <v>-201328605.15000001</v>
          </cell>
          <cell r="F36">
            <v>0</v>
          </cell>
          <cell r="G36">
            <v>-4300542</v>
          </cell>
          <cell r="H36">
            <v>-201329</v>
          </cell>
          <cell r="I36">
            <v>0</v>
          </cell>
        </row>
        <row r="37">
          <cell r="B37">
            <v>38152501</v>
          </cell>
          <cell r="C37" t="str">
            <v>COBERTURA CON DERIVADOS DE FLUJO DE</v>
          </cell>
          <cell r="D37">
            <v>-4300542245.1499996</v>
          </cell>
          <cell r="E37">
            <v>-201328605.15000001</v>
          </cell>
          <cell r="F37">
            <v>0</v>
          </cell>
          <cell r="G37">
            <v>-4300542</v>
          </cell>
          <cell r="H37">
            <v>-201329</v>
          </cell>
          <cell r="I37">
            <v>0</v>
          </cell>
        </row>
        <row r="38">
          <cell r="B38">
            <v>3815250107</v>
          </cell>
          <cell r="C38" t="str">
            <v>COBERTURA FLUJO CAJA FWD LIQUIDACIO</v>
          </cell>
          <cell r="D38">
            <v>1726346835</v>
          </cell>
          <cell r="E38">
            <v>1726346835</v>
          </cell>
          <cell r="F38">
            <v>0</v>
          </cell>
          <cell r="G38">
            <v>1726347</v>
          </cell>
          <cell r="H38">
            <v>1726347</v>
          </cell>
          <cell r="I38">
            <v>0</v>
          </cell>
        </row>
        <row r="39">
          <cell r="B39">
            <v>381525010702</v>
          </cell>
          <cell r="C39" t="str">
            <v>COBERTURA OP DE VENTA FWD LIQ</v>
          </cell>
          <cell r="D39">
            <v>1726346835</v>
          </cell>
          <cell r="E39">
            <v>1726346835</v>
          </cell>
          <cell r="F39">
            <v>0</v>
          </cell>
          <cell r="G39">
            <v>1726347</v>
          </cell>
          <cell r="H39">
            <v>1726347</v>
          </cell>
          <cell r="I39">
            <v>0</v>
          </cell>
        </row>
        <row r="40">
          <cell r="B40">
            <v>3815250108</v>
          </cell>
          <cell r="C40" t="str">
            <v>COBERTURA FLUJO CAJA FUTUROS VALORA</v>
          </cell>
          <cell r="D40">
            <v>-963542175.14999998</v>
          </cell>
          <cell r="E40">
            <v>791742528.85000002</v>
          </cell>
          <cell r="F40">
            <v>0</v>
          </cell>
          <cell r="G40">
            <v>-963542</v>
          </cell>
          <cell r="H40">
            <v>791743</v>
          </cell>
          <cell r="I40">
            <v>0</v>
          </cell>
        </row>
        <row r="41">
          <cell r="B41">
            <v>381525010801</v>
          </cell>
          <cell r="C41" t="str">
            <v>COBERTURA OP COMPRA FUTURO</v>
          </cell>
          <cell r="D41">
            <v>-14293732</v>
          </cell>
          <cell r="E41">
            <v>0</v>
          </cell>
          <cell r="F41">
            <v>0</v>
          </cell>
          <cell r="G41">
            <v>-14294</v>
          </cell>
          <cell r="H41">
            <v>0</v>
          </cell>
          <cell r="I41">
            <v>0</v>
          </cell>
        </row>
        <row r="42">
          <cell r="B42">
            <v>381525010802</v>
          </cell>
          <cell r="C42" t="str">
            <v>COBERTURA OP DE VENTA FUTURO</v>
          </cell>
          <cell r="D42">
            <v>-949248443.14999998</v>
          </cell>
          <cell r="E42">
            <v>791742528.85000002</v>
          </cell>
          <cell r="F42">
            <v>0</v>
          </cell>
          <cell r="G42">
            <v>-949248</v>
          </cell>
          <cell r="H42">
            <v>791743</v>
          </cell>
          <cell r="I42">
            <v>0</v>
          </cell>
        </row>
        <row r="43">
          <cell r="B43">
            <v>3815250109</v>
          </cell>
          <cell r="C43" t="str">
            <v>COBERTURA FLUJO CAJA FUTUROS LIQ</v>
          </cell>
          <cell r="D43">
            <v>-5063346905</v>
          </cell>
          <cell r="E43">
            <v>-2719417969</v>
          </cell>
          <cell r="F43">
            <v>0</v>
          </cell>
          <cell r="G43">
            <v>-5063347</v>
          </cell>
          <cell r="H43">
            <v>-2719418</v>
          </cell>
          <cell r="I43">
            <v>0</v>
          </cell>
        </row>
        <row r="44">
          <cell r="B44">
            <v>381525010901</v>
          </cell>
          <cell r="C44" t="str">
            <v>COBERTURA OP DE COMPRA FUTURO LIQ</v>
          </cell>
          <cell r="D44">
            <v>-13105408</v>
          </cell>
          <cell r="E44">
            <v>0</v>
          </cell>
          <cell r="F44">
            <v>0</v>
          </cell>
          <cell r="G44">
            <v>-13105</v>
          </cell>
          <cell r="H44">
            <v>0</v>
          </cell>
          <cell r="I44">
            <v>0</v>
          </cell>
        </row>
        <row r="45">
          <cell r="B45">
            <v>381525010902</v>
          </cell>
          <cell r="C45" t="str">
            <v>COBERTURA OP DE VENTA FUTURO LIQ</v>
          </cell>
          <cell r="D45">
            <v>-5050241497</v>
          </cell>
          <cell r="E45">
            <v>-2719417969</v>
          </cell>
          <cell r="F45">
            <v>0</v>
          </cell>
          <cell r="G45">
            <v>-5050241</v>
          </cell>
          <cell r="H45">
            <v>-2719418</v>
          </cell>
          <cell r="I45">
            <v>0</v>
          </cell>
        </row>
        <row r="46">
          <cell r="B46">
            <v>381555</v>
          </cell>
          <cell r="C46" t="str">
            <v>AJUSTES EN LA APLICACION POR PRIMER</v>
          </cell>
          <cell r="D46">
            <v>9814459252.0300007</v>
          </cell>
          <cell r="E46">
            <v>9814459252.0300007</v>
          </cell>
          <cell r="F46">
            <v>-1322003173.5799999</v>
          </cell>
          <cell r="G46">
            <v>9814459</v>
          </cell>
          <cell r="H46">
            <v>9814459</v>
          </cell>
          <cell r="I46">
            <v>-1322003</v>
          </cell>
        </row>
        <row r="47">
          <cell r="B47">
            <v>38155501</v>
          </cell>
          <cell r="C47" t="str">
            <v>AJUSTES EN LA APLICACION POR PRIMER</v>
          </cell>
          <cell r="D47">
            <v>9814459252.0300007</v>
          </cell>
          <cell r="E47">
            <v>9814459252.0300007</v>
          </cell>
          <cell r="F47">
            <v>-1322003173.5799999</v>
          </cell>
          <cell r="G47">
            <v>9814459</v>
          </cell>
          <cell r="H47">
            <v>9814459</v>
          </cell>
          <cell r="I47">
            <v>-1322003</v>
          </cell>
        </row>
        <row r="48">
          <cell r="B48">
            <v>3815550101</v>
          </cell>
          <cell r="C48" t="str">
            <v>INSTRUMENTOS FINANCIEROS DERIVADOS</v>
          </cell>
          <cell r="D48">
            <v>-217361962.11000001</v>
          </cell>
          <cell r="E48">
            <v>-217361962.11000001</v>
          </cell>
          <cell r="F48">
            <v>-217361962.11000001</v>
          </cell>
          <cell r="G48">
            <v>-217362</v>
          </cell>
          <cell r="H48">
            <v>-217362</v>
          </cell>
          <cell r="I48">
            <v>-217362</v>
          </cell>
        </row>
        <row r="49">
          <cell r="B49">
            <v>381555010101</v>
          </cell>
          <cell r="C49" t="str">
            <v>CREDIT VALUATION ADJUSTMENT-CVA NII</v>
          </cell>
          <cell r="D49">
            <v>-217361962.11000001</v>
          </cell>
          <cell r="E49">
            <v>-217361962.11000001</v>
          </cell>
          <cell r="F49">
            <v>-217361962.11000001</v>
          </cell>
          <cell r="G49">
            <v>-217362</v>
          </cell>
          <cell r="H49">
            <v>-217362</v>
          </cell>
          <cell r="I49">
            <v>-217362</v>
          </cell>
        </row>
        <row r="50">
          <cell r="B50">
            <v>3815550103</v>
          </cell>
          <cell r="C50" t="str">
            <v>PROPIEDAD PLANTA Y EQUIPO REPOSICI?</v>
          </cell>
          <cell r="D50">
            <v>21881395.370000001</v>
          </cell>
          <cell r="E50">
            <v>21881395.370000001</v>
          </cell>
          <cell r="F50">
            <v>21881395.370000001</v>
          </cell>
          <cell r="G50">
            <v>21881</v>
          </cell>
          <cell r="H50">
            <v>21881</v>
          </cell>
          <cell r="I50">
            <v>21881</v>
          </cell>
        </row>
        <row r="51">
          <cell r="B51">
            <v>381555010301</v>
          </cell>
          <cell r="C51" t="str">
            <v>EQUIPO MUEBLES  Y ENSERES DE OFICIN</v>
          </cell>
          <cell r="D51">
            <v>20099026.32</v>
          </cell>
          <cell r="E51">
            <v>20099026.32</v>
          </cell>
          <cell r="F51">
            <v>20099026.32</v>
          </cell>
          <cell r="G51">
            <v>20099</v>
          </cell>
          <cell r="H51">
            <v>20099</v>
          </cell>
          <cell r="I51">
            <v>20099</v>
          </cell>
        </row>
        <row r="52">
          <cell r="B52">
            <v>381555010302</v>
          </cell>
          <cell r="C52" t="str">
            <v>EQUIPO DE COMPUTACION NIIF</v>
          </cell>
          <cell r="D52">
            <v>1782369.05</v>
          </cell>
          <cell r="E52">
            <v>1782369.05</v>
          </cell>
          <cell r="F52">
            <v>1782369.05</v>
          </cell>
          <cell r="G52">
            <v>1782</v>
          </cell>
          <cell r="H52">
            <v>1782</v>
          </cell>
          <cell r="I52">
            <v>1782</v>
          </cell>
        </row>
        <row r="53">
          <cell r="B53">
            <v>3815550104</v>
          </cell>
          <cell r="C53" t="str">
            <v>PROPIEDAD PLANTA Y EQUIPO AJUSTE PO</v>
          </cell>
          <cell r="D53">
            <v>-261799018.06999999</v>
          </cell>
          <cell r="E53">
            <v>-261799018.06999999</v>
          </cell>
          <cell r="F53">
            <v>-261799018.06999999</v>
          </cell>
          <cell r="G53">
            <v>-261799</v>
          </cell>
          <cell r="H53">
            <v>-261799</v>
          </cell>
          <cell r="I53">
            <v>-261799</v>
          </cell>
        </row>
        <row r="54">
          <cell r="B54">
            <v>381555010401</v>
          </cell>
          <cell r="C54" t="str">
            <v>TERRENOS NIIF</v>
          </cell>
          <cell r="D54">
            <v>-261799018.06999999</v>
          </cell>
          <cell r="E54">
            <v>-261799018.06999999</v>
          </cell>
          <cell r="F54">
            <v>-261799018.06999999</v>
          </cell>
          <cell r="G54">
            <v>-261799</v>
          </cell>
          <cell r="H54">
            <v>-261799</v>
          </cell>
          <cell r="I54">
            <v>-261799</v>
          </cell>
        </row>
        <row r="55">
          <cell r="B55">
            <v>381555010402</v>
          </cell>
          <cell r="C55" t="str">
            <v>EDIFICIOS NIIF</v>
          </cell>
          <cell r="D55">
            <v>-4101517913.8800001</v>
          </cell>
          <cell r="E55">
            <v>-4101517913.8800001</v>
          </cell>
          <cell r="F55">
            <v>-4101517913.8800001</v>
          </cell>
          <cell r="G55">
            <v>-4101518</v>
          </cell>
          <cell r="H55">
            <v>-4101518</v>
          </cell>
          <cell r="I55">
            <v>-4101518</v>
          </cell>
        </row>
        <row r="56">
          <cell r="B56">
            <v>381555010403</v>
          </cell>
          <cell r="C56" t="str">
            <v>EQUIPO MUEBLES  Y ENSERES DE OFICIN</v>
          </cell>
          <cell r="D56">
            <v>-141721751.37</v>
          </cell>
          <cell r="E56">
            <v>-141721751.37</v>
          </cell>
          <cell r="F56">
            <v>-141721751.37</v>
          </cell>
          <cell r="G56">
            <v>-141722</v>
          </cell>
          <cell r="H56">
            <v>-141722</v>
          </cell>
          <cell r="I56">
            <v>-141722</v>
          </cell>
        </row>
        <row r="57">
          <cell r="B57">
            <v>381555010404</v>
          </cell>
          <cell r="C57" t="str">
            <v>EQUIPO DE COMPUTACION NIIF</v>
          </cell>
          <cell r="D57">
            <v>-146496666.18000001</v>
          </cell>
          <cell r="E57">
            <v>-146496666.18000001</v>
          </cell>
          <cell r="F57">
            <v>-146496666.18000001</v>
          </cell>
          <cell r="G57">
            <v>-146497</v>
          </cell>
          <cell r="H57">
            <v>-146497</v>
          </cell>
          <cell r="I57">
            <v>-146497</v>
          </cell>
        </row>
        <row r="58">
          <cell r="B58">
            <v>381555010405</v>
          </cell>
          <cell r="C58" t="str">
            <v>VEHICULOS NIIF</v>
          </cell>
          <cell r="D58">
            <v>-25894471.760000002</v>
          </cell>
          <cell r="E58">
            <v>-25894471.760000002</v>
          </cell>
          <cell r="F58">
            <v>-25894471.760000002</v>
          </cell>
          <cell r="G58">
            <v>-25894</v>
          </cell>
          <cell r="H58">
            <v>-25894</v>
          </cell>
          <cell r="I58">
            <v>-25894</v>
          </cell>
        </row>
        <row r="59">
          <cell r="B59">
            <v>381555010406</v>
          </cell>
          <cell r="C59" t="str">
            <v>DEPRECIACION EDIFICIOS NIIF</v>
          </cell>
          <cell r="D59">
            <v>4101517913.8800001</v>
          </cell>
          <cell r="E59">
            <v>4101517913.8800001</v>
          </cell>
          <cell r="F59">
            <v>4101517913.8800001</v>
          </cell>
          <cell r="G59">
            <v>4101518</v>
          </cell>
          <cell r="H59">
            <v>4101518</v>
          </cell>
          <cell r="I59">
            <v>4101518</v>
          </cell>
        </row>
        <row r="60">
          <cell r="B60">
            <v>381555010407</v>
          </cell>
          <cell r="C60" t="str">
            <v>DEPRECIACION EQUIPO MUEBLES  Y ENSE</v>
          </cell>
          <cell r="D60">
            <v>141721751.37</v>
          </cell>
          <cell r="E60">
            <v>141721751.37</v>
          </cell>
          <cell r="F60">
            <v>141721751.37</v>
          </cell>
          <cell r="G60">
            <v>141722</v>
          </cell>
          <cell r="H60">
            <v>141722</v>
          </cell>
          <cell r="I60">
            <v>141722</v>
          </cell>
        </row>
        <row r="61">
          <cell r="B61">
            <v>381555010408</v>
          </cell>
          <cell r="C61" t="str">
            <v>DEPRECIACI?N EQUIPO DE COMPUTACION</v>
          </cell>
          <cell r="D61">
            <v>146496666.18000001</v>
          </cell>
          <cell r="E61">
            <v>146496666.18000001</v>
          </cell>
          <cell r="F61">
            <v>146496666.18000001</v>
          </cell>
          <cell r="G61">
            <v>146497</v>
          </cell>
          <cell r="H61">
            <v>146497</v>
          </cell>
          <cell r="I61">
            <v>146497</v>
          </cell>
        </row>
        <row r="62">
          <cell r="B62">
            <v>381555010409</v>
          </cell>
          <cell r="C62" t="str">
            <v>DEPRECIACI?N VEHICULOS NIIF</v>
          </cell>
          <cell r="D62">
            <v>25894471.760000002</v>
          </cell>
          <cell r="E62">
            <v>25894471.760000002</v>
          </cell>
          <cell r="F62">
            <v>25894471.760000002</v>
          </cell>
          <cell r="G62">
            <v>25894</v>
          </cell>
          <cell r="H62">
            <v>25894</v>
          </cell>
          <cell r="I62">
            <v>25894</v>
          </cell>
        </row>
        <row r="63">
          <cell r="B63">
            <v>3815550105</v>
          </cell>
          <cell r="C63" t="str">
            <v>CARGOS DIFERIDOS AJUSTE POR INFLACI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>
            <v>381555010501</v>
          </cell>
          <cell r="C64" t="str">
            <v>COSTO SOFTWARE NIIF</v>
          </cell>
          <cell r="D64">
            <v>-313443369.07999998</v>
          </cell>
          <cell r="E64">
            <v>-313443369.07999998</v>
          </cell>
          <cell r="F64">
            <v>-313443369.07999998</v>
          </cell>
          <cell r="G64">
            <v>-313443</v>
          </cell>
          <cell r="H64">
            <v>-313443</v>
          </cell>
          <cell r="I64">
            <v>-313443</v>
          </cell>
        </row>
        <row r="65">
          <cell r="B65">
            <v>381555010502</v>
          </cell>
          <cell r="C65" t="str">
            <v>AMORTIZACION SOFTWARE (CR) NIIF</v>
          </cell>
          <cell r="D65">
            <v>313443369.07999998</v>
          </cell>
          <cell r="E65">
            <v>313443369.07999998</v>
          </cell>
          <cell r="F65">
            <v>313443369.07999998</v>
          </cell>
          <cell r="G65">
            <v>313443</v>
          </cell>
          <cell r="H65">
            <v>313443</v>
          </cell>
          <cell r="I65">
            <v>313443</v>
          </cell>
        </row>
        <row r="66">
          <cell r="B66">
            <v>3815550106</v>
          </cell>
          <cell r="C66" t="str">
            <v>BIENES DE ARTE Y CULTURA AJUSTE POR</v>
          </cell>
          <cell r="D66">
            <v>-77842347.519999996</v>
          </cell>
          <cell r="E66">
            <v>-77842347.519999996</v>
          </cell>
          <cell r="F66">
            <v>-77842347.519999996</v>
          </cell>
          <cell r="G66">
            <v>-77842</v>
          </cell>
          <cell r="H66">
            <v>-77842</v>
          </cell>
          <cell r="I66">
            <v>-77842</v>
          </cell>
        </row>
        <row r="67">
          <cell r="B67">
            <v>381555010601</v>
          </cell>
          <cell r="C67" t="str">
            <v>BIENES DE ARTE Y CULTURA NIIF</v>
          </cell>
          <cell r="D67">
            <v>-77842347.519999996</v>
          </cell>
          <cell r="E67">
            <v>-77842347.519999996</v>
          </cell>
          <cell r="F67">
            <v>-77842347.519999996</v>
          </cell>
          <cell r="G67">
            <v>-77842</v>
          </cell>
          <cell r="H67">
            <v>-77842</v>
          </cell>
          <cell r="I67">
            <v>-77842</v>
          </cell>
        </row>
        <row r="68">
          <cell r="B68">
            <v>3815550107</v>
          </cell>
          <cell r="C68" t="str">
            <v>BIENES ENTREGADOS EN COMODATO AJUST</v>
          </cell>
          <cell r="D68">
            <v>-48849906.140000001</v>
          </cell>
          <cell r="E68">
            <v>-48849906.140000001</v>
          </cell>
          <cell r="F68">
            <v>-48849906.140000001</v>
          </cell>
          <cell r="G68">
            <v>-48850</v>
          </cell>
          <cell r="H68">
            <v>-48850</v>
          </cell>
          <cell r="I68">
            <v>-48850</v>
          </cell>
        </row>
        <row r="69">
          <cell r="B69">
            <v>381555010701</v>
          </cell>
          <cell r="C69" t="str">
            <v>BIENES ENTREGADOS COMODATO NIIF</v>
          </cell>
          <cell r="D69">
            <v>-48849906.140000001</v>
          </cell>
          <cell r="E69">
            <v>-48849906.140000001</v>
          </cell>
          <cell r="F69">
            <v>-48849906.140000001</v>
          </cell>
          <cell r="G69">
            <v>-48850</v>
          </cell>
          <cell r="H69">
            <v>-48850</v>
          </cell>
          <cell r="I69">
            <v>-48850</v>
          </cell>
        </row>
        <row r="70">
          <cell r="B70">
            <v>3815550108</v>
          </cell>
          <cell r="C70" t="str">
            <v>OTROS ACTIVOS AJUSTES POR INFLACI?N</v>
          </cell>
          <cell r="D70">
            <v>-88996992.859999999</v>
          </cell>
          <cell r="E70">
            <v>-88996992.859999999</v>
          </cell>
          <cell r="F70">
            <v>-88996992.859999999</v>
          </cell>
          <cell r="G70">
            <v>-88997</v>
          </cell>
          <cell r="H70">
            <v>-88997</v>
          </cell>
          <cell r="I70">
            <v>-88997</v>
          </cell>
        </row>
        <row r="71">
          <cell r="B71">
            <v>381555010801</v>
          </cell>
          <cell r="C71" t="str">
            <v>APORTES PERMANENTES NIIF</v>
          </cell>
          <cell r="D71">
            <v>-48515715.369999997</v>
          </cell>
          <cell r="E71">
            <v>-48515715.369999997</v>
          </cell>
          <cell r="F71">
            <v>-48515715.369999997</v>
          </cell>
          <cell r="G71">
            <v>-48516</v>
          </cell>
          <cell r="H71">
            <v>-48516</v>
          </cell>
          <cell r="I71">
            <v>-48516</v>
          </cell>
        </row>
        <row r="72">
          <cell r="B72">
            <v>381555010802</v>
          </cell>
          <cell r="C72" t="str">
            <v>DEPOSITOS DE GARANTIA NIIF</v>
          </cell>
          <cell r="D72">
            <v>-40481277.490000002</v>
          </cell>
          <cell r="E72">
            <v>-40481277.490000002</v>
          </cell>
          <cell r="F72">
            <v>-40481277.490000002</v>
          </cell>
          <cell r="G72">
            <v>-40481</v>
          </cell>
          <cell r="H72">
            <v>-40481</v>
          </cell>
          <cell r="I72">
            <v>-40481</v>
          </cell>
        </row>
        <row r="73">
          <cell r="B73">
            <v>3815550109</v>
          </cell>
          <cell r="C73" t="str">
            <v>DEPOSITOS Y EXIGIBILIDADES NIIF</v>
          </cell>
          <cell r="D73">
            <v>-145886410.80000001</v>
          </cell>
          <cell r="E73">
            <v>-145886410.80000001</v>
          </cell>
          <cell r="F73">
            <v>-145886410.80000001</v>
          </cell>
          <cell r="G73">
            <v>-145886</v>
          </cell>
          <cell r="H73">
            <v>-145886</v>
          </cell>
          <cell r="I73">
            <v>-145886</v>
          </cell>
        </row>
        <row r="74">
          <cell r="B74">
            <v>381555010901</v>
          </cell>
          <cell r="C74" t="str">
            <v>CERTIFICADOS DE DEPOSITO A TERMINO</v>
          </cell>
          <cell r="D74">
            <v>-145886410.80000001</v>
          </cell>
          <cell r="E74">
            <v>-145886410.80000001</v>
          </cell>
          <cell r="F74">
            <v>-145886410.80000001</v>
          </cell>
          <cell r="G74">
            <v>-145886</v>
          </cell>
          <cell r="H74">
            <v>-145886</v>
          </cell>
          <cell r="I74">
            <v>-145886</v>
          </cell>
        </row>
        <row r="75">
          <cell r="B75">
            <v>3815550110</v>
          </cell>
          <cell r="C75" t="str">
            <v>INSTRUMENTOS FINANCIEROS DERIVADOS</v>
          </cell>
          <cell r="D75">
            <v>233703180.96000001</v>
          </cell>
          <cell r="E75">
            <v>233703180.96000001</v>
          </cell>
          <cell r="F75">
            <v>233703180.96000001</v>
          </cell>
          <cell r="G75">
            <v>233703</v>
          </cell>
          <cell r="H75">
            <v>233703</v>
          </cell>
          <cell r="I75">
            <v>233703</v>
          </cell>
        </row>
        <row r="76">
          <cell r="B76">
            <v>381555011001</v>
          </cell>
          <cell r="C76" t="str">
            <v>DEBIT VALUATION ADJUSTMENT-DVA NIIF</v>
          </cell>
          <cell r="D76">
            <v>233703180.96000001</v>
          </cell>
          <cell r="E76">
            <v>233703180.96000001</v>
          </cell>
          <cell r="F76">
            <v>233703180.96000001</v>
          </cell>
          <cell r="G76">
            <v>233703</v>
          </cell>
          <cell r="H76">
            <v>233703</v>
          </cell>
          <cell r="I76">
            <v>233703</v>
          </cell>
        </row>
        <row r="77">
          <cell r="B77">
            <v>3815550111</v>
          </cell>
          <cell r="C77" t="str">
            <v>CREDITOS DE BANCOS Y OTRAS OBLIGACI</v>
          </cell>
          <cell r="D77">
            <v>2724318.15</v>
          </cell>
          <cell r="E77">
            <v>2724318.15</v>
          </cell>
          <cell r="F77">
            <v>2724318.15</v>
          </cell>
          <cell r="G77">
            <v>2724</v>
          </cell>
          <cell r="H77">
            <v>2724</v>
          </cell>
          <cell r="I77">
            <v>2724</v>
          </cell>
        </row>
        <row r="78">
          <cell r="B78">
            <v>381555011101</v>
          </cell>
          <cell r="C78" t="str">
            <v>INT CDTO ENT BCOS EXTERIOR T24 NIIF</v>
          </cell>
          <cell r="D78">
            <v>1134313.1299999999</v>
          </cell>
          <cell r="E78">
            <v>1134313.1299999999</v>
          </cell>
          <cell r="F78">
            <v>1134313.1299999999</v>
          </cell>
          <cell r="G78">
            <v>1134</v>
          </cell>
          <cell r="H78">
            <v>1134</v>
          </cell>
          <cell r="I78">
            <v>1134</v>
          </cell>
        </row>
        <row r="79">
          <cell r="B79">
            <v>381555011102</v>
          </cell>
          <cell r="C79" t="str">
            <v>INT CDTO BCO INTERAMER DES T24 NIIF</v>
          </cell>
          <cell r="D79">
            <v>920427.22</v>
          </cell>
          <cell r="E79">
            <v>920427.22</v>
          </cell>
          <cell r="F79">
            <v>920427.22</v>
          </cell>
          <cell r="G79">
            <v>920</v>
          </cell>
          <cell r="H79">
            <v>920</v>
          </cell>
          <cell r="I79">
            <v>920</v>
          </cell>
        </row>
        <row r="80">
          <cell r="B80">
            <v>381555011103</v>
          </cell>
          <cell r="C80" t="str">
            <v>INT CDTO CORP ANDINA FOMENTO T24 NI</v>
          </cell>
          <cell r="D80">
            <v>414565.48</v>
          </cell>
          <cell r="E80">
            <v>414565.48</v>
          </cell>
          <cell r="F80">
            <v>414565.48</v>
          </cell>
          <cell r="G80">
            <v>415</v>
          </cell>
          <cell r="H80">
            <v>415</v>
          </cell>
          <cell r="I80">
            <v>415</v>
          </cell>
        </row>
        <row r="81">
          <cell r="B81">
            <v>381555011104</v>
          </cell>
          <cell r="C81" t="str">
            <v>INT CDTO OT ORG INTERNAL T24 NIIF</v>
          </cell>
          <cell r="D81">
            <v>255012.32</v>
          </cell>
          <cell r="E81">
            <v>255012.32</v>
          </cell>
          <cell r="F81">
            <v>255012.32</v>
          </cell>
          <cell r="G81">
            <v>255</v>
          </cell>
          <cell r="H81">
            <v>255</v>
          </cell>
          <cell r="I81">
            <v>255</v>
          </cell>
        </row>
        <row r="82">
          <cell r="B82">
            <v>3815550112</v>
          </cell>
          <cell r="C82" t="str">
            <v>TITULOS EMITIDOS NIIF</v>
          </cell>
          <cell r="D82">
            <v>-112938655.09999999</v>
          </cell>
          <cell r="E82">
            <v>-112938655.09999999</v>
          </cell>
          <cell r="F82">
            <v>-112938655.09999999</v>
          </cell>
          <cell r="G82">
            <v>-112939</v>
          </cell>
          <cell r="H82">
            <v>-112939</v>
          </cell>
          <cell r="I82">
            <v>-112939</v>
          </cell>
        </row>
        <row r="83">
          <cell r="B83">
            <v>381555011201</v>
          </cell>
          <cell r="C83" t="str">
            <v>BONOS GARANTIA GENERAL NIIF</v>
          </cell>
          <cell r="D83">
            <v>-112938655.09999999</v>
          </cell>
          <cell r="E83">
            <v>-112938655.09999999</v>
          </cell>
          <cell r="F83">
            <v>-112938655.09999999</v>
          </cell>
          <cell r="G83">
            <v>-112939</v>
          </cell>
          <cell r="H83">
            <v>-112939</v>
          </cell>
          <cell r="I83">
            <v>-112939</v>
          </cell>
        </row>
        <row r="84">
          <cell r="B84">
            <v>3815550113</v>
          </cell>
          <cell r="C84" t="str">
            <v>PATRIMONIO NIIF</v>
          </cell>
          <cell r="D84">
            <v>735826.35</v>
          </cell>
          <cell r="E84">
            <v>735826.35</v>
          </cell>
          <cell r="F84">
            <v>735826.35</v>
          </cell>
          <cell r="G84">
            <v>736</v>
          </cell>
          <cell r="H84">
            <v>736</v>
          </cell>
          <cell r="I84">
            <v>736</v>
          </cell>
        </row>
        <row r="85">
          <cell r="B85">
            <v>381555011301</v>
          </cell>
          <cell r="C85" t="str">
            <v>REVALORIZACION PATRIMONIO NIIF</v>
          </cell>
          <cell r="D85">
            <v>735826.35</v>
          </cell>
          <cell r="E85">
            <v>735826.35</v>
          </cell>
          <cell r="F85">
            <v>735826.35</v>
          </cell>
          <cell r="G85">
            <v>736</v>
          </cell>
          <cell r="H85">
            <v>736</v>
          </cell>
          <cell r="I85">
            <v>736</v>
          </cell>
        </row>
        <row r="86">
          <cell r="B86">
            <v>3815550114</v>
          </cell>
          <cell r="C86" t="str">
            <v>APORTES PERMANENTES NIIF</v>
          </cell>
          <cell r="D86">
            <v>-43702000</v>
          </cell>
          <cell r="E86">
            <v>-43702000</v>
          </cell>
          <cell r="F86">
            <v>-43702000</v>
          </cell>
          <cell r="G86">
            <v>-43702</v>
          </cell>
          <cell r="H86">
            <v>-43702</v>
          </cell>
          <cell r="I86">
            <v>-43702</v>
          </cell>
        </row>
        <row r="87">
          <cell r="B87">
            <v>381555011401</v>
          </cell>
          <cell r="C87" t="str">
            <v>APORTRS A CLUBES SOCIALES NIIF</v>
          </cell>
          <cell r="D87">
            <v>-43702000</v>
          </cell>
          <cell r="E87">
            <v>-43702000</v>
          </cell>
          <cell r="F87">
            <v>-43702000</v>
          </cell>
          <cell r="G87">
            <v>-43702</v>
          </cell>
          <cell r="H87">
            <v>-43702</v>
          </cell>
          <cell r="I87">
            <v>-43702</v>
          </cell>
        </row>
        <row r="88">
          <cell r="B88">
            <v>3815550115</v>
          </cell>
          <cell r="C88" t="str">
            <v>DEPOSITOS EN GARANTIA NIIF</v>
          </cell>
          <cell r="D88">
            <v>-30473729</v>
          </cell>
          <cell r="E88">
            <v>-30473729</v>
          </cell>
          <cell r="F88">
            <v>-30473729</v>
          </cell>
          <cell r="G88">
            <v>-30474</v>
          </cell>
          <cell r="H88">
            <v>-30474</v>
          </cell>
          <cell r="I88">
            <v>-30474</v>
          </cell>
        </row>
        <row r="89">
          <cell r="B89">
            <v>381555011501</v>
          </cell>
          <cell r="C89" t="str">
            <v>DEPOSITOS EN GRANTIA LINEAS TELEFON</v>
          </cell>
          <cell r="D89">
            <v>-30473729</v>
          </cell>
          <cell r="E89">
            <v>-30473729</v>
          </cell>
          <cell r="F89">
            <v>-30473729</v>
          </cell>
          <cell r="G89">
            <v>-30474</v>
          </cell>
          <cell r="H89">
            <v>-30474</v>
          </cell>
          <cell r="I89">
            <v>-30474</v>
          </cell>
        </row>
        <row r="90">
          <cell r="B90">
            <v>3815550116</v>
          </cell>
          <cell r="C90" t="str">
            <v>SUPERAVIT POR DONACIONES NIIF</v>
          </cell>
          <cell r="D90">
            <v>2723595</v>
          </cell>
          <cell r="E90">
            <v>2723595</v>
          </cell>
          <cell r="F90">
            <v>2723595</v>
          </cell>
          <cell r="G90">
            <v>2724</v>
          </cell>
          <cell r="H90">
            <v>2724</v>
          </cell>
          <cell r="I90">
            <v>2724</v>
          </cell>
        </row>
        <row r="91">
          <cell r="B91">
            <v>381555011601</v>
          </cell>
          <cell r="C91" t="str">
            <v>DONACION  DE EQUIPO DE COMPUTO NIIF</v>
          </cell>
          <cell r="D91">
            <v>2723595</v>
          </cell>
          <cell r="E91">
            <v>2723595</v>
          </cell>
          <cell r="F91">
            <v>2723595</v>
          </cell>
          <cell r="G91">
            <v>2724</v>
          </cell>
          <cell r="H91">
            <v>2724</v>
          </cell>
          <cell r="I91">
            <v>2724</v>
          </cell>
        </row>
        <row r="92">
          <cell r="B92">
            <v>3815550118</v>
          </cell>
          <cell r="C92" t="str">
            <v>DEPRECIACION ACUMULADA DE LOS EDIFI</v>
          </cell>
          <cell r="D92">
            <v>1217071671.1300001</v>
          </cell>
          <cell r="E92">
            <v>1217071671.1300001</v>
          </cell>
          <cell r="F92">
            <v>1217071671.1300001</v>
          </cell>
          <cell r="G92">
            <v>1217072</v>
          </cell>
          <cell r="H92">
            <v>1217072</v>
          </cell>
          <cell r="I92">
            <v>1217072</v>
          </cell>
        </row>
        <row r="93">
          <cell r="B93">
            <v>381555011801</v>
          </cell>
          <cell r="C93" t="str">
            <v>DEPRECIACION ACUMULADA DE LOS EDIFI</v>
          </cell>
          <cell r="D93">
            <v>1217071671.1300001</v>
          </cell>
          <cell r="E93">
            <v>1217071671.1300001</v>
          </cell>
          <cell r="F93">
            <v>1217071671.1300001</v>
          </cell>
          <cell r="G93">
            <v>1217072</v>
          </cell>
          <cell r="H93">
            <v>1217072</v>
          </cell>
          <cell r="I93">
            <v>1217072</v>
          </cell>
        </row>
        <row r="94">
          <cell r="B94">
            <v>3815550119</v>
          </cell>
          <cell r="C94" t="str">
            <v>DERECHO FIDUCIARIO CARTERA TITULARI</v>
          </cell>
          <cell r="D94">
            <v>15212345900.5</v>
          </cell>
          <cell r="E94">
            <v>15212345900.5</v>
          </cell>
          <cell r="F94">
            <v>15212345900.5</v>
          </cell>
          <cell r="G94">
            <v>15212346</v>
          </cell>
          <cell r="H94">
            <v>15212346</v>
          </cell>
          <cell r="I94">
            <v>15212346</v>
          </cell>
        </row>
        <row r="95">
          <cell r="B95">
            <v>381555011901</v>
          </cell>
          <cell r="C95" t="str">
            <v>DERECHO FIDUCIARIO CARTERA TITULARI</v>
          </cell>
          <cell r="D95">
            <v>15212345900.5</v>
          </cell>
          <cell r="E95">
            <v>15212345900.5</v>
          </cell>
          <cell r="F95">
            <v>15212345900.5</v>
          </cell>
          <cell r="G95">
            <v>15212346</v>
          </cell>
          <cell r="H95">
            <v>15212346</v>
          </cell>
          <cell r="I95">
            <v>15212346</v>
          </cell>
        </row>
        <row r="96">
          <cell r="B96">
            <v>3815550120</v>
          </cell>
          <cell r="C96" t="str">
            <v>PROVISIONES DE LITIGIOS NIIF</v>
          </cell>
          <cell r="D96">
            <v>-245103045.81999999</v>
          </cell>
          <cell r="E96">
            <v>-245103045.81999999</v>
          </cell>
          <cell r="F96">
            <v>-245103045.81999999</v>
          </cell>
          <cell r="G96">
            <v>-245103</v>
          </cell>
          <cell r="H96">
            <v>-245103</v>
          </cell>
          <cell r="I96">
            <v>-245103</v>
          </cell>
        </row>
        <row r="97">
          <cell r="B97">
            <v>381555012001</v>
          </cell>
          <cell r="C97" t="str">
            <v>PROVISIONES DE LITIGIOS NIIF</v>
          </cell>
          <cell r="D97">
            <v>-245103045.81999999</v>
          </cell>
          <cell r="E97">
            <v>-245103045.81999999</v>
          </cell>
          <cell r="F97">
            <v>-245103045.81999999</v>
          </cell>
          <cell r="G97">
            <v>-245103</v>
          </cell>
          <cell r="H97">
            <v>-245103</v>
          </cell>
          <cell r="I97">
            <v>-245103</v>
          </cell>
        </row>
        <row r="98">
          <cell r="B98">
            <v>3815550121</v>
          </cell>
          <cell r="C98" t="str">
            <v>IMPUESTO DIFERIDO NIIF</v>
          </cell>
          <cell r="D98">
            <v>-9728412360.9300003</v>
          </cell>
          <cell r="E98">
            <v>-9728412360.9300003</v>
          </cell>
          <cell r="F98">
            <v>-20864874786.540001</v>
          </cell>
          <cell r="G98">
            <v>-9728412</v>
          </cell>
          <cell r="H98">
            <v>-9728412</v>
          </cell>
          <cell r="I98">
            <v>-20864875</v>
          </cell>
        </row>
        <row r="99">
          <cell r="B99">
            <v>381555012101</v>
          </cell>
          <cell r="C99" t="str">
            <v>IMPUESTO DIFERIDO NIIF</v>
          </cell>
          <cell r="D99">
            <v>-9728412360.9300003</v>
          </cell>
          <cell r="E99">
            <v>-9728412360.9300003</v>
          </cell>
          <cell r="F99">
            <v>-20864874786.540001</v>
          </cell>
          <cell r="G99">
            <v>-9728412</v>
          </cell>
          <cell r="H99">
            <v>-9728412</v>
          </cell>
          <cell r="I99">
            <v>-20864875</v>
          </cell>
        </row>
        <row r="100">
          <cell r="B100">
            <v>3815550122</v>
          </cell>
          <cell r="C100" t="str">
            <v>INTANGIBLE IMPLEMENTACION NIIF</v>
          </cell>
          <cell r="D100">
            <v>-3746688063.02</v>
          </cell>
          <cell r="E100">
            <v>-3746688063.02</v>
          </cell>
          <cell r="F100">
            <v>-3746688063.02</v>
          </cell>
          <cell r="G100">
            <v>-3746688</v>
          </cell>
          <cell r="H100">
            <v>-3746688</v>
          </cell>
          <cell r="I100">
            <v>-3746688</v>
          </cell>
        </row>
        <row r="101">
          <cell r="B101">
            <v>381555012201</v>
          </cell>
          <cell r="C101" t="str">
            <v>SOFTWARE NIIF</v>
          </cell>
          <cell r="D101">
            <v>-1561927609.6700001</v>
          </cell>
          <cell r="E101">
            <v>-1561927609.6700001</v>
          </cell>
          <cell r="F101">
            <v>-1561927609.6700001</v>
          </cell>
          <cell r="G101">
            <v>-1561928</v>
          </cell>
          <cell r="H101">
            <v>-1561928</v>
          </cell>
          <cell r="I101">
            <v>-1561928</v>
          </cell>
        </row>
        <row r="102">
          <cell r="B102">
            <v>381555012202</v>
          </cell>
          <cell r="C102" t="str">
            <v>ASESORIAS NIIF</v>
          </cell>
          <cell r="D102">
            <v>-2184760453.3499999</v>
          </cell>
          <cell r="E102">
            <v>-2184760453.3499999</v>
          </cell>
          <cell r="F102">
            <v>-2184760453.3499999</v>
          </cell>
          <cell r="G102">
            <v>-2184760</v>
          </cell>
          <cell r="H102">
            <v>-2184760</v>
          </cell>
          <cell r="I102">
            <v>-2184760</v>
          </cell>
        </row>
        <row r="103">
          <cell r="B103">
            <v>3815550123</v>
          </cell>
          <cell r="C103" t="str">
            <v>PROVISION INTANGIBLE NIIF</v>
          </cell>
          <cell r="D103">
            <v>2566854403.25</v>
          </cell>
          <cell r="E103">
            <v>2566854403.25</v>
          </cell>
          <cell r="F103">
            <v>2566854403.25</v>
          </cell>
          <cell r="G103">
            <v>2566854</v>
          </cell>
          <cell r="H103">
            <v>2566854</v>
          </cell>
          <cell r="I103">
            <v>2566854</v>
          </cell>
        </row>
        <row r="104">
          <cell r="B104">
            <v>381555012301</v>
          </cell>
          <cell r="C104" t="str">
            <v>PROVISION INTANGIBLE NIIF</v>
          </cell>
          <cell r="D104">
            <v>2566854403.25</v>
          </cell>
          <cell r="E104">
            <v>2566854403.25</v>
          </cell>
          <cell r="F104">
            <v>2566854403.25</v>
          </cell>
          <cell r="G104">
            <v>2566854</v>
          </cell>
          <cell r="H104">
            <v>2566854</v>
          </cell>
          <cell r="I104">
            <v>2566854</v>
          </cell>
        </row>
        <row r="105">
          <cell r="B105">
            <v>3815550124</v>
          </cell>
          <cell r="C105" t="str">
            <v>INTANGIBLE NIIF</v>
          </cell>
          <cell r="D105">
            <v>8336071516.1400003</v>
          </cell>
          <cell r="E105">
            <v>8336071516.1400003</v>
          </cell>
          <cell r="F105">
            <v>8336071516.1400003</v>
          </cell>
          <cell r="G105">
            <v>8336072</v>
          </cell>
          <cell r="H105">
            <v>8336072</v>
          </cell>
          <cell r="I105">
            <v>8336072</v>
          </cell>
        </row>
        <row r="106">
          <cell r="B106">
            <v>381555012401</v>
          </cell>
          <cell r="C106" t="str">
            <v>MODULO MORE CORE NIIF</v>
          </cell>
          <cell r="D106">
            <v>3754324364.7800002</v>
          </cell>
          <cell r="E106">
            <v>3754324364.7800002</v>
          </cell>
          <cell r="F106">
            <v>3754324364.7800002</v>
          </cell>
          <cell r="G106">
            <v>3754324</v>
          </cell>
          <cell r="H106">
            <v>3754324</v>
          </cell>
          <cell r="I106">
            <v>3754324</v>
          </cell>
        </row>
        <row r="107">
          <cell r="B107">
            <v>381555012402</v>
          </cell>
          <cell r="C107" t="str">
            <v>MODULO COMERCIO EXTERIOR NIIF</v>
          </cell>
          <cell r="D107">
            <v>2437437923.1500001</v>
          </cell>
          <cell r="E107">
            <v>2437437923.1500001</v>
          </cell>
          <cell r="F107">
            <v>2437437923.1500001</v>
          </cell>
          <cell r="G107">
            <v>2437438</v>
          </cell>
          <cell r="H107">
            <v>2437438</v>
          </cell>
          <cell r="I107">
            <v>2437438</v>
          </cell>
        </row>
        <row r="108">
          <cell r="B108">
            <v>381555012403</v>
          </cell>
          <cell r="C108" t="str">
            <v>MODULO DE CARTERA CREDITOS NIIF</v>
          </cell>
          <cell r="D108">
            <v>2144309228.21</v>
          </cell>
          <cell r="E108">
            <v>2144309228.21</v>
          </cell>
          <cell r="F108">
            <v>2144309228.21</v>
          </cell>
          <cell r="G108">
            <v>2144309</v>
          </cell>
          <cell r="H108">
            <v>2144309</v>
          </cell>
          <cell r="I108">
            <v>2144309</v>
          </cell>
        </row>
        <row r="109">
          <cell r="B109">
            <v>3815550125</v>
          </cell>
          <cell r="C109" t="str">
            <v>AMORTIZACION INTANGIBLE NIIF</v>
          </cell>
          <cell r="D109">
            <v>-2509098063.4499998</v>
          </cell>
          <cell r="E109">
            <v>-2509098063.4499998</v>
          </cell>
          <cell r="F109">
            <v>-2509098063.4499998</v>
          </cell>
          <cell r="G109">
            <v>-2509098</v>
          </cell>
          <cell r="H109">
            <v>-2509098</v>
          </cell>
          <cell r="I109">
            <v>-2509098</v>
          </cell>
        </row>
        <row r="110">
          <cell r="B110">
            <v>381555012501</v>
          </cell>
          <cell r="C110" t="str">
            <v>MODULO MORE CORE NIIF</v>
          </cell>
          <cell r="D110">
            <v>-1501729745.9100001</v>
          </cell>
          <cell r="E110">
            <v>-1501729745.9100001</v>
          </cell>
          <cell r="F110">
            <v>-1501729745.9100001</v>
          </cell>
          <cell r="G110">
            <v>-1501730</v>
          </cell>
          <cell r="H110">
            <v>-1501730</v>
          </cell>
          <cell r="I110">
            <v>-1501730</v>
          </cell>
        </row>
        <row r="111">
          <cell r="B111">
            <v>381555012502</v>
          </cell>
          <cell r="C111" t="str">
            <v>MODULO COMERCIO EXTERIOR NIIF</v>
          </cell>
          <cell r="D111">
            <v>-649983446.16999996</v>
          </cell>
          <cell r="E111">
            <v>-649983446.16999996</v>
          </cell>
          <cell r="F111">
            <v>-649983446.16999996</v>
          </cell>
          <cell r="G111">
            <v>-649983</v>
          </cell>
          <cell r="H111">
            <v>-649983</v>
          </cell>
          <cell r="I111">
            <v>-649983</v>
          </cell>
        </row>
        <row r="112">
          <cell r="B112">
            <v>381555012503</v>
          </cell>
          <cell r="C112" t="str">
            <v>MODULO CARTERA DE CREDITOS NIIF</v>
          </cell>
          <cell r="D112">
            <v>-357384871.37</v>
          </cell>
          <cell r="E112">
            <v>-357384871.37</v>
          </cell>
          <cell r="F112">
            <v>-357384871.37</v>
          </cell>
          <cell r="G112">
            <v>-357385</v>
          </cell>
          <cell r="H112">
            <v>-357385</v>
          </cell>
          <cell r="I112">
            <v>-357385</v>
          </cell>
        </row>
        <row r="113">
          <cell r="B113">
            <v>3815550126</v>
          </cell>
          <cell r="C113" t="str">
            <v>ANTICIPO DE CONTRATOS NIIF</v>
          </cell>
          <cell r="D113">
            <v>-522500000</v>
          </cell>
          <cell r="E113">
            <v>-522500000</v>
          </cell>
          <cell r="F113">
            <v>-522500000</v>
          </cell>
          <cell r="G113">
            <v>-522500</v>
          </cell>
          <cell r="H113">
            <v>-522500</v>
          </cell>
          <cell r="I113">
            <v>-522500</v>
          </cell>
        </row>
        <row r="114">
          <cell r="B114">
            <v>381555012601</v>
          </cell>
          <cell r="C114" t="str">
            <v>ANTICIPO DE CONTRATOS NIIF</v>
          </cell>
          <cell r="D114">
            <v>-522500000</v>
          </cell>
          <cell r="E114">
            <v>-522500000</v>
          </cell>
          <cell r="F114">
            <v>-522500000</v>
          </cell>
          <cell r="G114">
            <v>-522500</v>
          </cell>
          <cell r="H114">
            <v>-522500</v>
          </cell>
          <cell r="I114">
            <v>-522500</v>
          </cell>
        </row>
        <row r="115">
          <cell r="B115">
            <v>381560</v>
          </cell>
          <cell r="C115" t="str">
            <v>TOTAL DIFERENCIAS ENTRE LOS ESTADOS</v>
          </cell>
          <cell r="D115">
            <v>204139394071.20999</v>
          </cell>
          <cell r="E115">
            <v>194535228658.28</v>
          </cell>
          <cell r="F115">
            <v>205671691083.89001</v>
          </cell>
          <cell r="G115">
            <v>204139394</v>
          </cell>
          <cell r="H115">
            <v>194535229</v>
          </cell>
          <cell r="I115">
            <v>205671691</v>
          </cell>
        </row>
        <row r="116">
          <cell r="B116">
            <v>38156001</v>
          </cell>
          <cell r="C116" t="str">
            <v>TOTAL DIFERENCIAS ENTRE LOS ESTADOS</v>
          </cell>
          <cell r="D116">
            <v>204139394071.20999</v>
          </cell>
          <cell r="E116">
            <v>194535228658.28</v>
          </cell>
          <cell r="F116">
            <v>205671691083.89001</v>
          </cell>
          <cell r="G116">
            <v>204139394</v>
          </cell>
          <cell r="H116">
            <v>194535229</v>
          </cell>
          <cell r="I116">
            <v>205671691</v>
          </cell>
        </row>
        <row r="117">
          <cell r="B117">
            <v>3815600101</v>
          </cell>
          <cell r="C117" t="str">
            <v>TOTAL INVERSIONES NIIF</v>
          </cell>
          <cell r="D117">
            <v>-5823873688.0299997</v>
          </cell>
          <cell r="E117">
            <v>-5823873688.0299997</v>
          </cell>
          <cell r="F117">
            <v>-5823873688.0299997</v>
          </cell>
          <cell r="G117">
            <v>-5823874</v>
          </cell>
          <cell r="H117">
            <v>-5823874</v>
          </cell>
          <cell r="I117">
            <v>-5823874</v>
          </cell>
        </row>
        <row r="118">
          <cell r="B118">
            <v>381560010101</v>
          </cell>
          <cell r="C118" t="str">
            <v>TITULOS PARTICICIPATIVOS NIIF</v>
          </cell>
          <cell r="D118">
            <v>-5823873688.0299997</v>
          </cell>
          <cell r="E118">
            <v>-5823873688.0299997</v>
          </cell>
          <cell r="F118">
            <v>-5823873688.0299997</v>
          </cell>
          <cell r="G118">
            <v>-5823874</v>
          </cell>
          <cell r="H118">
            <v>-5823874</v>
          </cell>
          <cell r="I118">
            <v>-5823874</v>
          </cell>
        </row>
        <row r="119">
          <cell r="B119">
            <v>3815600102</v>
          </cell>
          <cell r="C119" t="str">
            <v>TOTAL CARTERA DE CREDITOS CAUSACI?N</v>
          </cell>
          <cell r="D119">
            <v>4784449527.4499998</v>
          </cell>
          <cell r="E119">
            <v>4784449527.4499998</v>
          </cell>
          <cell r="F119">
            <v>4784449527.4499998</v>
          </cell>
          <cell r="G119">
            <v>4784450</v>
          </cell>
          <cell r="H119">
            <v>4784450</v>
          </cell>
          <cell r="I119">
            <v>4784450</v>
          </cell>
        </row>
        <row r="120">
          <cell r="B120">
            <v>381560010201</v>
          </cell>
          <cell r="C120" t="str">
            <v>CARTERA TASA DE MERCADO NIIF</v>
          </cell>
          <cell r="D120">
            <v>-230660601.06</v>
          </cell>
          <cell r="E120">
            <v>-230660601.06</v>
          </cell>
          <cell r="F120">
            <v>-230660601.06</v>
          </cell>
          <cell r="G120">
            <v>-230661</v>
          </cell>
          <cell r="H120">
            <v>-230661</v>
          </cell>
          <cell r="I120">
            <v>-230661</v>
          </cell>
        </row>
        <row r="121">
          <cell r="B121">
            <v>381560010202</v>
          </cell>
          <cell r="C121" t="str">
            <v>CARTERA LINEAS ESPECIALES NIIF</v>
          </cell>
          <cell r="D121">
            <v>508941460.80000001</v>
          </cell>
          <cell r="E121">
            <v>508941460.80000001</v>
          </cell>
          <cell r="F121">
            <v>508941460.80000001</v>
          </cell>
          <cell r="G121">
            <v>508941</v>
          </cell>
          <cell r="H121">
            <v>508941</v>
          </cell>
          <cell r="I121">
            <v>508941</v>
          </cell>
        </row>
        <row r="122">
          <cell r="B122">
            <v>381560010203</v>
          </cell>
          <cell r="C122" t="str">
            <v>CARTERA CONVENIOS NIIF</v>
          </cell>
          <cell r="D122">
            <v>4506168667.71</v>
          </cell>
          <cell r="E122">
            <v>4506168667.71</v>
          </cell>
          <cell r="F122">
            <v>4506168667.71</v>
          </cell>
          <cell r="G122">
            <v>4506169</v>
          </cell>
          <cell r="H122">
            <v>4506169</v>
          </cell>
          <cell r="I122">
            <v>4506169</v>
          </cell>
        </row>
        <row r="123">
          <cell r="B123">
            <v>3815600103</v>
          </cell>
          <cell r="C123" t="str">
            <v>TOTAL CARTERA DE CREDITOS DIFERENCI</v>
          </cell>
          <cell r="D123">
            <v>-8745523780.5599995</v>
          </cell>
          <cell r="E123">
            <v>-8745523780.5599995</v>
          </cell>
          <cell r="F123">
            <v>-8745523780.5599995</v>
          </cell>
          <cell r="G123">
            <v>-8745524</v>
          </cell>
          <cell r="H123">
            <v>-8745524</v>
          </cell>
          <cell r="I123">
            <v>-8745524</v>
          </cell>
        </row>
        <row r="124">
          <cell r="B124">
            <v>381560010301</v>
          </cell>
          <cell r="C124" t="str">
            <v>CARTERA LINEAS ESPECIALES NIIF</v>
          </cell>
          <cell r="D124">
            <v>-8745523780.5599995</v>
          </cell>
          <cell r="E124">
            <v>-8745523780.5599995</v>
          </cell>
          <cell r="F124">
            <v>-8745523780.5599995</v>
          </cell>
          <cell r="G124">
            <v>-8745524</v>
          </cell>
          <cell r="H124">
            <v>-8745524</v>
          </cell>
          <cell r="I124">
            <v>-8745524</v>
          </cell>
        </row>
        <row r="125">
          <cell r="B125">
            <v>3815600104</v>
          </cell>
          <cell r="C125" t="str">
            <v>TOTAL OTROS PASIVOS NIIF</v>
          </cell>
          <cell r="D125">
            <v>-8775663383.4400005</v>
          </cell>
          <cell r="E125">
            <v>-8775663383.4400005</v>
          </cell>
          <cell r="F125">
            <v>-8775663383.4400005</v>
          </cell>
          <cell r="G125">
            <v>-8775663</v>
          </cell>
          <cell r="H125">
            <v>-8775663</v>
          </cell>
          <cell r="I125">
            <v>-8775663</v>
          </cell>
        </row>
        <row r="126">
          <cell r="B126">
            <v>381560010401</v>
          </cell>
          <cell r="C126" t="str">
            <v>CONVENIOS NIIF</v>
          </cell>
          <cell r="D126">
            <v>-8775663383.4400005</v>
          </cell>
          <cell r="E126">
            <v>-8775663383.4400005</v>
          </cell>
          <cell r="F126">
            <v>-8775663383.4400005</v>
          </cell>
          <cell r="G126">
            <v>-8775663</v>
          </cell>
          <cell r="H126">
            <v>-8775663</v>
          </cell>
          <cell r="I126">
            <v>-8775663</v>
          </cell>
        </row>
        <row r="127">
          <cell r="B127">
            <v>3815600105</v>
          </cell>
          <cell r="C127" t="str">
            <v>TOTAL CARTERA DE EMPLEADOS NIIF</v>
          </cell>
          <cell r="D127">
            <v>32841483.59</v>
          </cell>
          <cell r="E127">
            <v>32841483.59</v>
          </cell>
          <cell r="F127">
            <v>32841483.59</v>
          </cell>
          <cell r="G127">
            <v>32841</v>
          </cell>
          <cell r="H127">
            <v>32841</v>
          </cell>
          <cell r="I127">
            <v>32841</v>
          </cell>
        </row>
        <row r="128">
          <cell r="B128">
            <v>381560010501</v>
          </cell>
          <cell r="C128" t="str">
            <v>INTERESES VIVIENDA EXPONENCS NIIF</v>
          </cell>
          <cell r="D128">
            <v>26505268.190000001</v>
          </cell>
          <cell r="E128">
            <v>26505268.190000001</v>
          </cell>
          <cell r="F128">
            <v>26505268.190000001</v>
          </cell>
          <cell r="G128">
            <v>26505</v>
          </cell>
          <cell r="H128">
            <v>26505</v>
          </cell>
          <cell r="I128">
            <v>26505</v>
          </cell>
        </row>
        <row r="129">
          <cell r="B129">
            <v>381560010502</v>
          </cell>
          <cell r="C129" t="str">
            <v>INTERESES CONSUMO EXPONENC NIIF</v>
          </cell>
          <cell r="D129">
            <v>2314929.4500000002</v>
          </cell>
          <cell r="E129">
            <v>2314929.4500000002</v>
          </cell>
          <cell r="F129">
            <v>2314929.4500000002</v>
          </cell>
          <cell r="G129">
            <v>2315</v>
          </cell>
          <cell r="H129">
            <v>2315</v>
          </cell>
          <cell r="I129">
            <v>2315</v>
          </cell>
        </row>
        <row r="130">
          <cell r="B130">
            <v>381560010503</v>
          </cell>
          <cell r="C130" t="str">
            <v>INTERESES LIBRE INVN EXPON NIIF</v>
          </cell>
          <cell r="D130">
            <v>4021285.95</v>
          </cell>
          <cell r="E130">
            <v>4021285.95</v>
          </cell>
          <cell r="F130">
            <v>4021285.95</v>
          </cell>
          <cell r="G130">
            <v>4021</v>
          </cell>
          <cell r="H130">
            <v>4021</v>
          </cell>
          <cell r="I130">
            <v>4021</v>
          </cell>
        </row>
        <row r="131">
          <cell r="B131">
            <v>3815600106</v>
          </cell>
          <cell r="C131" t="str">
            <v>TOTAL PROVSION INVERSIONES NIIF</v>
          </cell>
          <cell r="D131">
            <v>14411580337.34</v>
          </cell>
          <cell r="E131">
            <v>14411580337.34</v>
          </cell>
          <cell r="F131">
            <v>14411580337.34</v>
          </cell>
          <cell r="G131">
            <v>14411580</v>
          </cell>
          <cell r="H131">
            <v>14411580</v>
          </cell>
          <cell r="I131">
            <v>14411580</v>
          </cell>
        </row>
        <row r="132">
          <cell r="B132">
            <v>381560010601</v>
          </cell>
          <cell r="C132" t="str">
            <v>TITULOS PARTICIPATIVOS NIIF</v>
          </cell>
          <cell r="D132">
            <v>12596726184.99</v>
          </cell>
          <cell r="E132">
            <v>12596726184.99</v>
          </cell>
          <cell r="F132">
            <v>12596726184.99</v>
          </cell>
          <cell r="G132">
            <v>12596726</v>
          </cell>
          <cell r="H132">
            <v>12596726</v>
          </cell>
          <cell r="I132">
            <v>12596726</v>
          </cell>
        </row>
        <row r="133">
          <cell r="B133">
            <v>381560010602</v>
          </cell>
          <cell r="C133" t="str">
            <v>FONDOS DE CAPITAL PRIVADO NIIF</v>
          </cell>
          <cell r="D133">
            <v>1814854152.3499999</v>
          </cell>
          <cell r="E133">
            <v>1814854152.3499999</v>
          </cell>
          <cell r="F133">
            <v>1814854152.3499999</v>
          </cell>
          <cell r="G133">
            <v>1814854</v>
          </cell>
          <cell r="H133">
            <v>1814854</v>
          </cell>
          <cell r="I133">
            <v>1814854</v>
          </cell>
        </row>
        <row r="134">
          <cell r="B134">
            <v>3815600107</v>
          </cell>
          <cell r="C134" t="str">
            <v>TOTAL CARTERA DE EX EMPLEADOS NIIF</v>
          </cell>
          <cell r="D134">
            <v>-2386693.65</v>
          </cell>
          <cell r="E134">
            <v>-2386693.65</v>
          </cell>
          <cell r="F134">
            <v>-2386693.65</v>
          </cell>
          <cell r="G134">
            <v>-2387</v>
          </cell>
          <cell r="H134">
            <v>-2387</v>
          </cell>
          <cell r="I134">
            <v>-2387</v>
          </cell>
        </row>
        <row r="135">
          <cell r="B135">
            <v>381560010701</v>
          </cell>
          <cell r="C135" t="str">
            <v>INTERESES VIVIENDA EXPONENCIALES NI</v>
          </cell>
          <cell r="D135">
            <v>-2254875.33</v>
          </cell>
          <cell r="E135">
            <v>-2254875.33</v>
          </cell>
          <cell r="F135">
            <v>-2254875.33</v>
          </cell>
          <cell r="G135">
            <v>-2255</v>
          </cell>
          <cell r="H135">
            <v>-2255</v>
          </cell>
          <cell r="I135">
            <v>-2255</v>
          </cell>
        </row>
        <row r="136">
          <cell r="B136">
            <v>381560010702</v>
          </cell>
          <cell r="C136" t="str">
            <v>INTERESES CONSUMO EXPONENCIALES NII</v>
          </cell>
          <cell r="D136">
            <v>-176927.44</v>
          </cell>
          <cell r="E136">
            <v>-176927.44</v>
          </cell>
          <cell r="F136">
            <v>-176927.44</v>
          </cell>
          <cell r="G136">
            <v>-177</v>
          </cell>
          <cell r="H136">
            <v>-177</v>
          </cell>
          <cell r="I136">
            <v>-177</v>
          </cell>
        </row>
        <row r="137">
          <cell r="B137">
            <v>381560010703</v>
          </cell>
          <cell r="C137" t="str">
            <v>INTERESES LIBRE INVERSION EXPONENCI</v>
          </cell>
          <cell r="D137">
            <v>45109.120000000003</v>
          </cell>
          <cell r="E137">
            <v>45109.120000000003</v>
          </cell>
          <cell r="F137">
            <v>45109.120000000003</v>
          </cell>
          <cell r="G137">
            <v>45</v>
          </cell>
          <cell r="H137">
            <v>45</v>
          </cell>
          <cell r="I137">
            <v>45</v>
          </cell>
        </row>
        <row r="138">
          <cell r="B138">
            <v>3815600108</v>
          </cell>
          <cell r="C138" t="str">
            <v>TOTAL CARTERA DE EX EMPLEADOS NIIF</v>
          </cell>
          <cell r="D138">
            <v>-626315280.42999995</v>
          </cell>
          <cell r="E138">
            <v>-626315280.42999995</v>
          </cell>
          <cell r="F138">
            <v>-626315280.42999995</v>
          </cell>
          <cell r="G138">
            <v>-626315</v>
          </cell>
          <cell r="H138">
            <v>-626315</v>
          </cell>
          <cell r="I138">
            <v>-626315</v>
          </cell>
        </row>
        <row r="139">
          <cell r="B139">
            <v>381560010801</v>
          </cell>
          <cell r="C139" t="str">
            <v>DIFERENCIAL CREDITOS DE VIVIENDA NI</v>
          </cell>
          <cell r="D139">
            <v>-594143809.10000002</v>
          </cell>
          <cell r="E139">
            <v>-594143809.10000002</v>
          </cell>
          <cell r="F139">
            <v>-594143809.10000002</v>
          </cell>
          <cell r="G139">
            <v>-594144</v>
          </cell>
          <cell r="H139">
            <v>-594144</v>
          </cell>
          <cell r="I139">
            <v>-594144</v>
          </cell>
        </row>
        <row r="140">
          <cell r="B140">
            <v>381560010802</v>
          </cell>
          <cell r="C140" t="str">
            <v>DIFERENCIAL CREDITOS DE CONSUMO NII</v>
          </cell>
          <cell r="D140">
            <v>-3310189.14</v>
          </cell>
          <cell r="E140">
            <v>-3310189.14</v>
          </cell>
          <cell r="F140">
            <v>-3310189.14</v>
          </cell>
          <cell r="G140">
            <v>-3310</v>
          </cell>
          <cell r="H140">
            <v>-3310</v>
          </cell>
          <cell r="I140">
            <v>-3310</v>
          </cell>
        </row>
        <row r="141">
          <cell r="B141">
            <v>381560010803</v>
          </cell>
          <cell r="C141" t="str">
            <v>DIFERENCIAL CREDITOS DE LIBRE INVER</v>
          </cell>
          <cell r="D141">
            <v>-28861282.190000001</v>
          </cell>
          <cell r="E141">
            <v>-28861282.190000001</v>
          </cell>
          <cell r="F141">
            <v>-28861282.190000001</v>
          </cell>
          <cell r="G141">
            <v>-28861</v>
          </cell>
          <cell r="H141">
            <v>-28861</v>
          </cell>
          <cell r="I141">
            <v>-28861</v>
          </cell>
        </row>
        <row r="142">
          <cell r="B142">
            <v>3815600109</v>
          </cell>
          <cell r="C142" t="str">
            <v>TOTAL PERDIDA INCURRIDA CAPITAL NII</v>
          </cell>
          <cell r="D142">
            <v>208442203993</v>
          </cell>
          <cell r="E142">
            <v>208442203993</v>
          </cell>
          <cell r="F142">
            <v>208442203993</v>
          </cell>
          <cell r="G142">
            <v>208442204</v>
          </cell>
          <cell r="H142">
            <v>208442204</v>
          </cell>
          <cell r="I142">
            <v>208442204</v>
          </cell>
        </row>
        <row r="143">
          <cell r="B143">
            <v>381560010901</v>
          </cell>
          <cell r="C143" t="str">
            <v>PROVISION GENERAL NIIF</v>
          </cell>
          <cell r="D143">
            <v>156329253842.45999</v>
          </cell>
          <cell r="E143">
            <v>156329253842.45999</v>
          </cell>
          <cell r="F143">
            <v>156329253842.45999</v>
          </cell>
          <cell r="G143">
            <v>156329254</v>
          </cell>
          <cell r="H143">
            <v>156329254</v>
          </cell>
          <cell r="I143">
            <v>156329254</v>
          </cell>
        </row>
        <row r="144">
          <cell r="B144">
            <v>381560010902</v>
          </cell>
          <cell r="C144" t="str">
            <v>CARTERA COMERCIAL NIIF</v>
          </cell>
          <cell r="D144">
            <v>52081083258.57</v>
          </cell>
          <cell r="E144">
            <v>52081083258.57</v>
          </cell>
          <cell r="F144">
            <v>52081083258.57</v>
          </cell>
          <cell r="G144">
            <v>52081083</v>
          </cell>
          <cell r="H144">
            <v>52081083</v>
          </cell>
          <cell r="I144">
            <v>52081083</v>
          </cell>
        </row>
        <row r="145">
          <cell r="B145">
            <v>381560010903</v>
          </cell>
          <cell r="C145" t="str">
            <v>CARTERA DE CONSUMO NIIF</v>
          </cell>
          <cell r="D145">
            <v>28270120.620000001</v>
          </cell>
          <cell r="E145">
            <v>28270120.620000001</v>
          </cell>
          <cell r="F145">
            <v>28270120.620000001</v>
          </cell>
          <cell r="G145">
            <v>28270</v>
          </cell>
          <cell r="H145">
            <v>28270</v>
          </cell>
          <cell r="I145">
            <v>28270</v>
          </cell>
        </row>
        <row r="146">
          <cell r="B146">
            <v>381560010904</v>
          </cell>
          <cell r="C146" t="str">
            <v>CARTERA DE VIVIENDA NIIF</v>
          </cell>
          <cell r="D146">
            <v>3596771.35</v>
          </cell>
          <cell r="E146">
            <v>3596771.35</v>
          </cell>
          <cell r="F146">
            <v>3596771.35</v>
          </cell>
          <cell r="G146">
            <v>3597</v>
          </cell>
          <cell r="H146">
            <v>3597</v>
          </cell>
          <cell r="I146">
            <v>3597</v>
          </cell>
        </row>
        <row r="147">
          <cell r="B147">
            <v>3815600110</v>
          </cell>
          <cell r="C147" t="str">
            <v>TOTAL PERDIDA INCURRIDA INTERESES N</v>
          </cell>
          <cell r="D147">
            <v>235526011.93000001</v>
          </cell>
          <cell r="E147">
            <v>235526011.93000001</v>
          </cell>
          <cell r="F147">
            <v>235526011.93000001</v>
          </cell>
          <cell r="G147">
            <v>235526</v>
          </cell>
          <cell r="H147">
            <v>235526</v>
          </cell>
          <cell r="I147">
            <v>235526</v>
          </cell>
        </row>
        <row r="148">
          <cell r="B148">
            <v>381560011001</v>
          </cell>
          <cell r="C148" t="str">
            <v>INTERESES COMERCIAL NIIF</v>
          </cell>
          <cell r="D148">
            <v>235486991.47</v>
          </cell>
          <cell r="E148">
            <v>235486991.47</v>
          </cell>
          <cell r="F148">
            <v>235486991.47</v>
          </cell>
          <cell r="G148">
            <v>235487</v>
          </cell>
          <cell r="H148">
            <v>235487</v>
          </cell>
          <cell r="I148">
            <v>235487</v>
          </cell>
        </row>
        <row r="149">
          <cell r="B149">
            <v>381560011002</v>
          </cell>
          <cell r="C149" t="str">
            <v>INTERESES CONSUMO NIIF</v>
          </cell>
          <cell r="D149">
            <v>34144.58</v>
          </cell>
          <cell r="E149">
            <v>34144.58</v>
          </cell>
          <cell r="F149">
            <v>34144.58</v>
          </cell>
          <cell r="G149">
            <v>34</v>
          </cell>
          <cell r="H149">
            <v>34</v>
          </cell>
          <cell r="I149">
            <v>34</v>
          </cell>
        </row>
        <row r="150">
          <cell r="B150">
            <v>381560011003</v>
          </cell>
          <cell r="C150" t="str">
            <v>INTERESES VIVIENDA NIIF</v>
          </cell>
          <cell r="D150">
            <v>4875.88</v>
          </cell>
          <cell r="E150">
            <v>4875.88</v>
          </cell>
          <cell r="F150">
            <v>4875.88</v>
          </cell>
          <cell r="G150">
            <v>5</v>
          </cell>
          <cell r="H150">
            <v>5</v>
          </cell>
          <cell r="I150">
            <v>5</v>
          </cell>
        </row>
        <row r="151">
          <cell r="B151">
            <v>3815600111</v>
          </cell>
          <cell r="C151" t="str">
            <v>TOTAL PROVISION POR PERDIDA INCURRI</v>
          </cell>
          <cell r="D151">
            <v>128059075.58</v>
          </cell>
          <cell r="E151">
            <v>128059075.58</v>
          </cell>
          <cell r="F151">
            <v>128059075.58</v>
          </cell>
          <cell r="G151">
            <v>128059</v>
          </cell>
          <cell r="H151">
            <v>128059</v>
          </cell>
          <cell r="I151">
            <v>128059</v>
          </cell>
        </row>
        <row r="152">
          <cell r="B152">
            <v>381560011101</v>
          </cell>
          <cell r="C152" t="str">
            <v>PROVISION POR PERDIDA INCURRIDA EMP</v>
          </cell>
          <cell r="D152">
            <v>128059075.58</v>
          </cell>
          <cell r="E152">
            <v>128059075.58</v>
          </cell>
          <cell r="F152">
            <v>128059075.58</v>
          </cell>
          <cell r="G152">
            <v>128059</v>
          </cell>
          <cell r="H152">
            <v>128059</v>
          </cell>
          <cell r="I152">
            <v>128059</v>
          </cell>
        </row>
        <row r="153">
          <cell r="B153">
            <v>3815600112</v>
          </cell>
          <cell r="C153" t="str">
            <v>TOTAL PROVISION POR PERDIDA INCURRI</v>
          </cell>
          <cell r="D153">
            <v>24613905.289999999</v>
          </cell>
          <cell r="E153">
            <v>24613905.289999999</v>
          </cell>
          <cell r="F153">
            <v>24613905.289999999</v>
          </cell>
          <cell r="G153">
            <v>24614</v>
          </cell>
          <cell r="H153">
            <v>24614</v>
          </cell>
          <cell r="I153">
            <v>24614</v>
          </cell>
        </row>
        <row r="154">
          <cell r="B154">
            <v>381560011201</v>
          </cell>
          <cell r="C154" t="str">
            <v>PROVISION POR PERDIDA INCURRIDA EMP</v>
          </cell>
          <cell r="D154">
            <v>24613905.289999999</v>
          </cell>
          <cell r="E154">
            <v>24613905.289999999</v>
          </cell>
          <cell r="F154">
            <v>24613905.289999999</v>
          </cell>
          <cell r="G154">
            <v>24614</v>
          </cell>
          <cell r="H154">
            <v>24614</v>
          </cell>
          <cell r="I154">
            <v>24614</v>
          </cell>
        </row>
        <row r="155">
          <cell r="B155">
            <v>3815600113</v>
          </cell>
          <cell r="C155" t="str">
            <v>TOTAL UTILIDADES NO REALIZADAS NIIF</v>
          </cell>
          <cell r="D155">
            <v>11050011232.719999</v>
          </cell>
          <cell r="E155">
            <v>11050011232.719999</v>
          </cell>
          <cell r="F155">
            <v>11050011232.719999</v>
          </cell>
          <cell r="G155">
            <v>11050011</v>
          </cell>
          <cell r="H155">
            <v>11050011</v>
          </cell>
          <cell r="I155">
            <v>11050011</v>
          </cell>
        </row>
        <row r="156">
          <cell r="B156">
            <v>381560011301</v>
          </cell>
          <cell r="C156" t="str">
            <v>UTILIDADES NO REALIZADAS NIIF</v>
          </cell>
          <cell r="D156">
            <v>11050011232.719999</v>
          </cell>
          <cell r="E156">
            <v>11050011232.719999</v>
          </cell>
          <cell r="F156">
            <v>11050011232.719999</v>
          </cell>
          <cell r="G156">
            <v>11050011</v>
          </cell>
          <cell r="H156">
            <v>11050011</v>
          </cell>
          <cell r="I156">
            <v>11050011</v>
          </cell>
        </row>
        <row r="157">
          <cell r="B157">
            <v>3815600114</v>
          </cell>
          <cell r="C157" t="str">
            <v>TOTAL INVERSIONES VALOR RAZONABLE N</v>
          </cell>
          <cell r="D157">
            <v>-6147698858.4099998</v>
          </cell>
          <cell r="E157">
            <v>-6147698858.4099998</v>
          </cell>
          <cell r="F157">
            <v>-6147698858.4099998</v>
          </cell>
          <cell r="G157">
            <v>-6147699</v>
          </cell>
          <cell r="H157">
            <v>-6147699</v>
          </cell>
          <cell r="I157">
            <v>-6147699</v>
          </cell>
        </row>
        <row r="158">
          <cell r="B158">
            <v>381560011401</v>
          </cell>
          <cell r="C158" t="str">
            <v>INVERSIONES VALOR RAZONABLE NIIF</v>
          </cell>
          <cell r="D158">
            <v>-6147698858.4099998</v>
          </cell>
          <cell r="E158">
            <v>-6147698858.4099998</v>
          </cell>
          <cell r="F158">
            <v>-6147698858.4099998</v>
          </cell>
          <cell r="G158">
            <v>-6147699</v>
          </cell>
          <cell r="H158">
            <v>-6147699</v>
          </cell>
          <cell r="I158">
            <v>-6147699</v>
          </cell>
        </row>
        <row r="159">
          <cell r="B159">
            <v>3815600120</v>
          </cell>
          <cell r="C159" t="str">
            <v>TOTAL CARTERA DE EMPLEADOS NIIF</v>
          </cell>
          <cell r="D159">
            <v>-3316132798.4899998</v>
          </cell>
          <cell r="E159">
            <v>-3316132798.4899998</v>
          </cell>
          <cell r="F159">
            <v>-3316132798.4899998</v>
          </cell>
          <cell r="G159">
            <v>-3316133</v>
          </cell>
          <cell r="H159">
            <v>-3316133</v>
          </cell>
          <cell r="I159">
            <v>-3316133</v>
          </cell>
        </row>
        <row r="160">
          <cell r="B160">
            <v>381560012001</v>
          </cell>
          <cell r="C160" t="str">
            <v>DIFERENCIAL CREDITOS DE VIVIENDA NI</v>
          </cell>
          <cell r="D160">
            <v>-3143518449.1100001</v>
          </cell>
          <cell r="E160">
            <v>-3143518449.1100001</v>
          </cell>
          <cell r="F160">
            <v>-3143518449.1100001</v>
          </cell>
          <cell r="G160">
            <v>-3143518</v>
          </cell>
          <cell r="H160">
            <v>-3143518</v>
          </cell>
          <cell r="I160">
            <v>-3143518</v>
          </cell>
        </row>
        <row r="161">
          <cell r="B161">
            <v>381560012002</v>
          </cell>
          <cell r="C161" t="str">
            <v>DIFERENCIAL CREDITOS DE CONSUMO NII</v>
          </cell>
          <cell r="D161">
            <v>-62465653.759999998</v>
          </cell>
          <cell r="E161">
            <v>-62465653.759999998</v>
          </cell>
          <cell r="F161">
            <v>-62465653.759999998</v>
          </cell>
          <cell r="G161">
            <v>-62466</v>
          </cell>
          <cell r="H161">
            <v>-62466</v>
          </cell>
          <cell r="I161">
            <v>-62466</v>
          </cell>
        </row>
        <row r="162">
          <cell r="B162">
            <v>381560012003</v>
          </cell>
          <cell r="C162" t="str">
            <v>DIFERENCIAL CREDITOS DE LIBRE INVER</v>
          </cell>
          <cell r="D162">
            <v>-110148695.62</v>
          </cell>
          <cell r="E162">
            <v>-110148695.62</v>
          </cell>
          <cell r="F162">
            <v>-110148695.62</v>
          </cell>
          <cell r="G162">
            <v>-110149</v>
          </cell>
          <cell r="H162">
            <v>-110149</v>
          </cell>
          <cell r="I162">
            <v>-110149</v>
          </cell>
        </row>
        <row r="163">
          <cell r="B163">
            <v>3815600121</v>
          </cell>
          <cell r="C163" t="str">
            <v>TOTAL DETERIORO PERDIDA ESPERADA BA</v>
          </cell>
          <cell r="D163">
            <v>9604165412.9300003</v>
          </cell>
          <cell r="E163">
            <v>0</v>
          </cell>
          <cell r="F163">
            <v>0</v>
          </cell>
          <cell r="G163">
            <v>9604165</v>
          </cell>
          <cell r="H163">
            <v>0</v>
          </cell>
          <cell r="I163">
            <v>0</v>
          </cell>
        </row>
        <row r="164">
          <cell r="B164">
            <v>381560012101</v>
          </cell>
          <cell r="C164" t="str">
            <v>INVERSIONES</v>
          </cell>
          <cell r="D164">
            <v>-282120570.22000003</v>
          </cell>
          <cell r="E164">
            <v>0</v>
          </cell>
          <cell r="F164">
            <v>0</v>
          </cell>
          <cell r="G164">
            <v>-282121</v>
          </cell>
          <cell r="H164">
            <v>0</v>
          </cell>
          <cell r="I164">
            <v>0</v>
          </cell>
        </row>
        <row r="165">
          <cell r="B165">
            <v>381560012102</v>
          </cell>
          <cell r="C165" t="str">
            <v>CARTERA DE CREDITOS</v>
          </cell>
          <cell r="D165">
            <v>9821239023.3099995</v>
          </cell>
          <cell r="E165">
            <v>0</v>
          </cell>
          <cell r="F165">
            <v>0</v>
          </cell>
          <cell r="G165">
            <v>9821239</v>
          </cell>
          <cell r="H165">
            <v>0</v>
          </cell>
          <cell r="I165">
            <v>0</v>
          </cell>
        </row>
        <row r="166">
          <cell r="B166">
            <v>381560012103</v>
          </cell>
          <cell r="C166" t="str">
            <v>INTERESES DE CARTERA DE CREDITOS</v>
          </cell>
          <cell r="D166">
            <v>13651424.189999999</v>
          </cell>
          <cell r="E166">
            <v>0</v>
          </cell>
          <cell r="F166">
            <v>0</v>
          </cell>
          <cell r="G166">
            <v>13651</v>
          </cell>
          <cell r="H166">
            <v>0</v>
          </cell>
          <cell r="I166">
            <v>0</v>
          </cell>
        </row>
        <row r="167">
          <cell r="B167">
            <v>381560012105</v>
          </cell>
          <cell r="C167" t="str">
            <v>OTRAS CUENTAS POR COBRAR</v>
          </cell>
          <cell r="D167">
            <v>-197477291.77000001</v>
          </cell>
          <cell r="E167">
            <v>0</v>
          </cell>
          <cell r="F167">
            <v>0</v>
          </cell>
          <cell r="G167">
            <v>-197477</v>
          </cell>
          <cell r="H167">
            <v>0</v>
          </cell>
          <cell r="I167">
            <v>0</v>
          </cell>
        </row>
        <row r="168">
          <cell r="B168">
            <v>381560012106</v>
          </cell>
          <cell r="C168" t="str">
            <v>COMPONENTE FINANCIERO</v>
          </cell>
          <cell r="D168">
            <v>605484494.67999995</v>
          </cell>
          <cell r="E168">
            <v>0</v>
          </cell>
          <cell r="F168">
            <v>0</v>
          </cell>
          <cell r="G168">
            <v>605484</v>
          </cell>
          <cell r="H168">
            <v>0</v>
          </cell>
          <cell r="I168">
            <v>0</v>
          </cell>
        </row>
        <row r="169">
          <cell r="B169">
            <v>381560012107</v>
          </cell>
          <cell r="C169" t="str">
            <v>COMPRA DE DOCUMENTOS</v>
          </cell>
          <cell r="D169">
            <v>-356611667.25999999</v>
          </cell>
          <cell r="E169">
            <v>0</v>
          </cell>
          <cell r="F169">
            <v>0</v>
          </cell>
          <cell r="G169">
            <v>-356612</v>
          </cell>
          <cell r="H169">
            <v>0</v>
          </cell>
          <cell r="I169">
            <v>0</v>
          </cell>
        </row>
        <row r="170">
          <cell r="B170">
            <v>3815600199</v>
          </cell>
          <cell r="C170" t="str">
            <v>IMP.DIF.DIFERENCIA EST.FROS.CONSOLI</v>
          </cell>
          <cell r="D170">
            <v>-11136462425.610001</v>
          </cell>
          <cell r="E170">
            <v>-11136462425.610001</v>
          </cell>
          <cell r="F170">
            <v>0</v>
          </cell>
          <cell r="G170">
            <v>-11136462</v>
          </cell>
          <cell r="H170">
            <v>-11136462</v>
          </cell>
          <cell r="I170">
            <v>0</v>
          </cell>
        </row>
        <row r="171">
          <cell r="B171">
            <v>381595</v>
          </cell>
          <cell r="C171" t="str">
            <v>OTROS AL PATRIMONIO NETO</v>
          </cell>
          <cell r="D171">
            <v>-26477656127.119999</v>
          </cell>
          <cell r="E171">
            <v>-21945412527.119999</v>
          </cell>
          <cell r="F171">
            <v>-25654248527.119999</v>
          </cell>
          <cell r="G171">
            <v>-26477656</v>
          </cell>
          <cell r="H171">
            <v>-21945413</v>
          </cell>
          <cell r="I171">
            <v>-25654249</v>
          </cell>
        </row>
        <row r="172">
          <cell r="B172">
            <v>38159501</v>
          </cell>
          <cell r="C172" t="str">
            <v>OTROS AL PATRIMONIO NETO   M/L</v>
          </cell>
          <cell r="D172">
            <v>-26477656127.119999</v>
          </cell>
          <cell r="E172">
            <v>-21945412527.119999</v>
          </cell>
          <cell r="F172">
            <v>-25654248527.119999</v>
          </cell>
          <cell r="G172">
            <v>-26477656</v>
          </cell>
          <cell r="H172">
            <v>-21945413</v>
          </cell>
          <cell r="I172">
            <v>-25654249</v>
          </cell>
        </row>
        <row r="173">
          <cell r="B173">
            <v>3815950101</v>
          </cell>
          <cell r="C173" t="str">
            <v>OTROS AL PATRIMONIO NETO</v>
          </cell>
          <cell r="D173">
            <v>870753589</v>
          </cell>
          <cell r="E173">
            <v>870753589</v>
          </cell>
          <cell r="F173">
            <v>870753589</v>
          </cell>
          <cell r="G173">
            <v>870754</v>
          </cell>
          <cell r="H173">
            <v>870754</v>
          </cell>
          <cell r="I173">
            <v>870754</v>
          </cell>
        </row>
        <row r="174">
          <cell r="B174">
            <v>3815950103</v>
          </cell>
          <cell r="C174" t="str">
            <v>IMPTO DIFERIDO ORI-GAN O PER NO REA</v>
          </cell>
          <cell r="D174">
            <v>-14096300000</v>
          </cell>
          <cell r="E174">
            <v>-9529017000</v>
          </cell>
          <cell r="F174">
            <v>-13245090000</v>
          </cell>
          <cell r="G174">
            <v>-14096300</v>
          </cell>
          <cell r="H174">
            <v>-9529017</v>
          </cell>
          <cell r="I174">
            <v>-13245090</v>
          </cell>
        </row>
        <row r="175">
          <cell r="B175">
            <v>3815950104</v>
          </cell>
          <cell r="C175" t="str">
            <v>DIF UTIL COLGAAP VS NIIF COLOMBIA</v>
          </cell>
          <cell r="D175">
            <v>-13287149116.120001</v>
          </cell>
          <cell r="E175">
            <v>-13287149116.120001</v>
          </cell>
          <cell r="F175">
            <v>-13287149116.120001</v>
          </cell>
          <cell r="G175">
            <v>-13287149</v>
          </cell>
          <cell r="H175">
            <v>-13287149</v>
          </cell>
          <cell r="I175">
            <v>-13287149</v>
          </cell>
        </row>
        <row r="176">
          <cell r="B176">
            <v>3815950105</v>
          </cell>
          <cell r="C176" t="str">
            <v>OTROS ACT.NO CTES MANTEN.P.LA VTA.</v>
          </cell>
          <cell r="D176">
            <v>35039400</v>
          </cell>
          <cell r="E176">
            <v>0</v>
          </cell>
          <cell r="F176">
            <v>7237000</v>
          </cell>
          <cell r="G176">
            <v>35039</v>
          </cell>
          <cell r="H176">
            <v>0</v>
          </cell>
          <cell r="I176">
            <v>7237</v>
          </cell>
        </row>
        <row r="177">
          <cell r="B177">
            <v>381595010501</v>
          </cell>
          <cell r="C177" t="str">
            <v>ENSERES</v>
          </cell>
          <cell r="D177">
            <v>0</v>
          </cell>
          <cell r="E177">
            <v>0</v>
          </cell>
          <cell r="F177">
            <v>300000</v>
          </cell>
          <cell r="G177">
            <v>0</v>
          </cell>
          <cell r="H177">
            <v>0</v>
          </cell>
          <cell r="I177">
            <v>300</v>
          </cell>
        </row>
        <row r="178">
          <cell r="B178">
            <v>381595010502</v>
          </cell>
          <cell r="C178" t="str">
            <v>EQUIPO INFORMATICO</v>
          </cell>
          <cell r="D178">
            <v>0</v>
          </cell>
          <cell r="E178">
            <v>0</v>
          </cell>
          <cell r="F178">
            <v>498000</v>
          </cell>
          <cell r="G178">
            <v>0</v>
          </cell>
          <cell r="H178">
            <v>0</v>
          </cell>
          <cell r="I178">
            <v>498</v>
          </cell>
        </row>
        <row r="179">
          <cell r="B179">
            <v>381595010503</v>
          </cell>
          <cell r="C179" t="str">
            <v>MAQUINARIA</v>
          </cell>
          <cell r="D179">
            <v>0</v>
          </cell>
          <cell r="E179">
            <v>0</v>
          </cell>
          <cell r="F179">
            <v>2366000</v>
          </cell>
          <cell r="G179">
            <v>0</v>
          </cell>
          <cell r="H179">
            <v>0</v>
          </cell>
          <cell r="I179">
            <v>2366</v>
          </cell>
        </row>
        <row r="180">
          <cell r="B180">
            <v>381595010504</v>
          </cell>
          <cell r="C180" t="str">
            <v>MUEBLES</v>
          </cell>
          <cell r="D180">
            <v>0</v>
          </cell>
          <cell r="E180">
            <v>0</v>
          </cell>
          <cell r="F180">
            <v>4073000</v>
          </cell>
          <cell r="G180">
            <v>0</v>
          </cell>
          <cell r="H180">
            <v>0</v>
          </cell>
          <cell r="I180">
            <v>4073</v>
          </cell>
        </row>
        <row r="181">
          <cell r="B181">
            <v>381595010506</v>
          </cell>
          <cell r="C181" t="str">
            <v>VEHICULOS</v>
          </cell>
          <cell r="D181">
            <v>35039400</v>
          </cell>
          <cell r="E181">
            <v>0</v>
          </cell>
          <cell r="F181">
            <v>0</v>
          </cell>
          <cell r="G181">
            <v>35039</v>
          </cell>
          <cell r="H181">
            <v>0</v>
          </cell>
          <cell r="I181">
            <v>0</v>
          </cell>
        </row>
        <row r="182">
          <cell r="B182">
            <v>3820</v>
          </cell>
          <cell r="C182" t="str">
            <v>SUPERAVIT POR EL METODO DE PARTICIP</v>
          </cell>
          <cell r="D182">
            <v>48405827674.440002</v>
          </cell>
          <cell r="E182">
            <v>42063089632.209999</v>
          </cell>
          <cell r="F182">
            <v>26242459782.130001</v>
          </cell>
          <cell r="G182">
            <v>48405828</v>
          </cell>
          <cell r="H182">
            <v>42063090</v>
          </cell>
          <cell r="I182">
            <v>26242460</v>
          </cell>
        </row>
        <row r="183">
          <cell r="B183">
            <v>382000</v>
          </cell>
          <cell r="C183" t="str">
            <v>SUPERAVIT POR EL METODO DE PARTICIP</v>
          </cell>
          <cell r="D183">
            <v>48405827674.440002</v>
          </cell>
          <cell r="E183">
            <v>42063089632.209999</v>
          </cell>
          <cell r="F183">
            <v>26242459782.130001</v>
          </cell>
          <cell r="G183">
            <v>48405828</v>
          </cell>
          <cell r="H183">
            <v>42063090</v>
          </cell>
          <cell r="I183">
            <v>26242460</v>
          </cell>
        </row>
        <row r="184">
          <cell r="B184">
            <v>38200001</v>
          </cell>
          <cell r="C184" t="str">
            <v>SUPERAVIT POR EL METODO DE PARTICIP</v>
          </cell>
          <cell r="D184">
            <v>48405827674.440002</v>
          </cell>
          <cell r="E184">
            <v>42063089632.209999</v>
          </cell>
          <cell r="F184">
            <v>26242459782.130001</v>
          </cell>
          <cell r="G184">
            <v>48405828</v>
          </cell>
          <cell r="H184">
            <v>42063090</v>
          </cell>
          <cell r="I184">
            <v>26242460</v>
          </cell>
        </row>
        <row r="185">
          <cell r="B185">
            <v>3820000101</v>
          </cell>
          <cell r="C185" t="str">
            <v>INV TITULOS PAR MMP RESEVAS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B186">
            <v>3820000102</v>
          </cell>
          <cell r="C186" t="str">
            <v>INV TIT PARTICIPATIVOS SUBORDINADAS</v>
          </cell>
          <cell r="D186">
            <v>40271071675.43</v>
          </cell>
          <cell r="E186">
            <v>42063089632.209999</v>
          </cell>
          <cell r="F186">
            <v>26242459782.130001</v>
          </cell>
          <cell r="G186">
            <v>40271072</v>
          </cell>
          <cell r="H186">
            <v>42063090</v>
          </cell>
          <cell r="I186">
            <v>26242460</v>
          </cell>
        </row>
        <row r="187">
          <cell r="B187">
            <v>3820000103</v>
          </cell>
          <cell r="C187" t="str">
            <v>INV TIT PARTICIPATIVOS ASOCIADAS</v>
          </cell>
          <cell r="D187">
            <v>8134755999.0100002</v>
          </cell>
          <cell r="E187">
            <v>0</v>
          </cell>
          <cell r="F187">
            <v>0</v>
          </cell>
          <cell r="G187">
            <v>8134756</v>
          </cell>
          <cell r="H187">
            <v>0</v>
          </cell>
          <cell r="I187">
            <v>0</v>
          </cell>
        </row>
        <row r="193">
          <cell r="B193">
            <v>390000</v>
          </cell>
          <cell r="C193" t="str">
            <v xml:space="preserve">GANANCIAS O PÉRDIDAS   </v>
          </cell>
          <cell r="D193">
            <v>83245761431.169998</v>
          </cell>
          <cell r="E193">
            <v>76671918925.009995</v>
          </cell>
          <cell r="F193">
            <v>60441909291.620003</v>
          </cell>
          <cell r="G193">
            <v>83245761</v>
          </cell>
          <cell r="H193">
            <v>76671919</v>
          </cell>
          <cell r="I193">
            <v>60441909</v>
          </cell>
        </row>
        <row r="194">
          <cell r="B194">
            <v>390500</v>
          </cell>
          <cell r="C194" t="str">
            <v>GANANCIAS ACUMULADAS EJERCICIOS ANTERIORES</v>
          </cell>
          <cell r="D194">
            <v>52047964272.82</v>
          </cell>
          <cell r="E194">
            <v>17847594126.57</v>
          </cell>
          <cell r="F194">
            <v>10253228793.48</v>
          </cell>
          <cell r="G194">
            <v>52047964</v>
          </cell>
          <cell r="H194">
            <v>17847594</v>
          </cell>
          <cell r="I194">
            <v>10253229</v>
          </cell>
        </row>
        <row r="195">
          <cell r="B195">
            <v>391000</v>
          </cell>
          <cell r="C195" t="str">
            <v>PÉRDIDAS ACUMULADAS EJERCICIOS ANTERIORES</v>
          </cell>
          <cell r="D195">
            <v>59106629810.970001</v>
          </cell>
          <cell r="E195">
            <v>55092231990.900002</v>
          </cell>
          <cell r="F195">
            <v>55092231990.900002</v>
          </cell>
          <cell r="G195">
            <v>59106630</v>
          </cell>
          <cell r="H195">
            <v>55092232</v>
          </cell>
          <cell r="I195">
            <v>55092232</v>
          </cell>
        </row>
        <row r="196">
          <cell r="B196">
            <v>391500</v>
          </cell>
          <cell r="C196" t="str">
            <v>GANANCIA DEL EJERCICIO</v>
          </cell>
          <cell r="D196">
            <v>90304426969.320007</v>
          </cell>
          <cell r="E196">
            <v>113916556789.34</v>
          </cell>
          <cell r="F196">
            <v>105280912489.03999</v>
          </cell>
          <cell r="G196">
            <v>90304427</v>
          </cell>
          <cell r="H196">
            <v>113916557</v>
          </cell>
          <cell r="I196">
            <v>105280912</v>
          </cell>
        </row>
        <row r="197">
          <cell r="B197">
            <v>392000</v>
          </cell>
          <cell r="C197" t="str">
            <v>PÉRDIDA DEL EJERCICIO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B201">
            <v>3815950103</v>
          </cell>
          <cell r="C201" t="str">
            <v>IMPTO DIFERIDO ORI-GAN O PER NO REA</v>
          </cell>
        </row>
        <row r="202">
          <cell r="B202">
            <v>381595010301</v>
          </cell>
          <cell r="C202" t="str">
            <v>IMPUESTO DIFERIDO ORI DIF EN CAMBIO ME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B203">
            <v>381595010302</v>
          </cell>
          <cell r="C203" t="str">
            <v>IMPUESTO DIFERIDO ORI COSTO INV ACCIONES ME</v>
          </cell>
          <cell r="D203">
            <v>-1610114000</v>
          </cell>
          <cell r="E203">
            <v>-2877958000</v>
          </cell>
          <cell r="F203">
            <v>-2913643000</v>
          </cell>
          <cell r="G203">
            <v>-1610114</v>
          </cell>
          <cell r="H203">
            <v>-2877958</v>
          </cell>
          <cell r="I203">
            <v>-2913643</v>
          </cell>
        </row>
        <row r="204">
          <cell r="B204">
            <v>381595010303</v>
          </cell>
          <cell r="C204" t="str">
            <v>IMPUESTO DIFERIDO DERIVADO DE COBERTURA</v>
          </cell>
          <cell r="D204">
            <v>1290163000</v>
          </cell>
          <cell r="E204">
            <v>0</v>
          </cell>
          <cell r="F204">
            <v>0</v>
          </cell>
          <cell r="G204">
            <v>1290163</v>
          </cell>
          <cell r="H204">
            <v>0</v>
          </cell>
          <cell r="I204">
            <v>0</v>
          </cell>
        </row>
        <row r="205">
          <cell r="B205">
            <v>381595010304</v>
          </cell>
          <cell r="C205" t="str">
            <v>IMPUESTO DIFERIDO ORI FONDOS DE CAPITAL PRIVADO</v>
          </cell>
          <cell r="D205">
            <v>-4039217000</v>
          </cell>
          <cell r="E205">
            <v>-3981719000</v>
          </cell>
          <cell r="F205">
            <v>-3785171000</v>
          </cell>
          <cell r="G205">
            <v>-4039217</v>
          </cell>
          <cell r="H205">
            <v>-3981719</v>
          </cell>
          <cell r="I205">
            <v>-3785171</v>
          </cell>
        </row>
        <row r="206">
          <cell r="B206">
            <v>381595010305</v>
          </cell>
          <cell r="C206" t="str">
            <v xml:space="preserve">IMPUESTO DIFERIDO ORI REVALUACION ACTIVOS </v>
          </cell>
          <cell r="D206">
            <v>-2661130000</v>
          </cell>
          <cell r="E206">
            <v>-2926748000</v>
          </cell>
          <cell r="F206">
            <v>0</v>
          </cell>
          <cell r="G206">
            <v>-2661130</v>
          </cell>
          <cell r="H206">
            <v>-2926748</v>
          </cell>
          <cell r="I206">
            <v>0</v>
          </cell>
        </row>
        <row r="207">
          <cell r="B207">
            <v>381595010306</v>
          </cell>
          <cell r="C207" t="str">
            <v>IMPUESTO DIFERIDO ORI INVERSIONES (TES EN PESOS Y YANKESS)</v>
          </cell>
          <cell r="D207">
            <v>-6970790000</v>
          </cell>
          <cell r="E207">
            <v>0</v>
          </cell>
          <cell r="F207">
            <v>-6754378000</v>
          </cell>
          <cell r="G207">
            <v>-6970790</v>
          </cell>
          <cell r="H207">
            <v>0</v>
          </cell>
          <cell r="I207">
            <v>-6754378</v>
          </cell>
        </row>
        <row r="208">
          <cell r="B208">
            <v>381595010307</v>
          </cell>
          <cell r="C208" t="str">
            <v>IMPUESTO DIFERIDO DERIVADOS DE COBERTURA  - ORI</v>
          </cell>
          <cell r="D208">
            <v>0</v>
          </cell>
          <cell r="E208">
            <v>66438000</v>
          </cell>
          <cell r="F208">
            <v>0</v>
          </cell>
          <cell r="G208">
            <v>0</v>
          </cell>
          <cell r="H208">
            <v>66438</v>
          </cell>
          <cell r="I208">
            <v>0</v>
          </cell>
        </row>
        <row r="209">
          <cell r="B209">
            <v>381595010308</v>
          </cell>
          <cell r="C209" t="str">
            <v>IMPUESTO DIFERIDO DIFERENCIA EN CAMBIO INV ME  - ORI</v>
          </cell>
          <cell r="D209">
            <v>-105212000</v>
          </cell>
          <cell r="E209">
            <v>190969000</v>
          </cell>
          <cell r="F209">
            <v>208102000</v>
          </cell>
          <cell r="G209">
            <v>-105212</v>
          </cell>
          <cell r="H209">
            <v>190969</v>
          </cell>
          <cell r="I209">
            <v>208102</v>
          </cell>
        </row>
        <row r="211">
          <cell r="D211">
            <v>-14096300000</v>
          </cell>
          <cell r="E211">
            <v>-9529018000</v>
          </cell>
          <cell r="F211">
            <v>-13245090000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51"/>
  <sheetViews>
    <sheetView view="pageBreakPreview" zoomScale="85" zoomScaleNormal="70" zoomScaleSheetLayoutView="85" workbookViewId="0">
      <selection activeCell="H34" sqref="H34"/>
    </sheetView>
  </sheetViews>
  <sheetFormatPr baseColWidth="10" defaultColWidth="11.42578125" defaultRowHeight="12.75"/>
  <cols>
    <col min="1" max="1" width="14.85546875" style="25" customWidth="1"/>
    <col min="2" max="2" width="8.85546875" style="25" customWidth="1"/>
    <col min="3" max="3" width="67.7109375" style="25" customWidth="1"/>
    <col min="4" max="4" width="11.5703125" style="25" bestFit="1" customWidth="1"/>
    <col min="5" max="6" width="23.140625" style="25" customWidth="1"/>
    <col min="7" max="7" width="8.140625" style="25" customWidth="1"/>
    <col min="8" max="8" width="62.7109375" style="25" customWidth="1"/>
    <col min="9" max="9" width="11.5703125" style="25" bestFit="1" customWidth="1"/>
    <col min="10" max="10" width="23" style="25" customWidth="1"/>
    <col min="11" max="11" width="22.5703125" style="33" customWidth="1"/>
    <col min="12" max="12" width="16.5703125" style="25" customWidth="1"/>
    <col min="13" max="13" width="22" style="25" customWidth="1"/>
    <col min="14" max="14" width="16.28515625" style="25" bestFit="1" customWidth="1"/>
    <col min="15" max="16384" width="11.42578125" style="25"/>
  </cols>
  <sheetData>
    <row r="1" spans="2:12">
      <c r="C1" s="31"/>
      <c r="D1" s="32"/>
      <c r="E1" s="32">
        <v>5</v>
      </c>
      <c r="F1" s="32">
        <v>6</v>
      </c>
      <c r="G1" s="31"/>
      <c r="H1" s="31"/>
      <c r="I1" s="32"/>
      <c r="J1" s="32">
        <v>5</v>
      </c>
      <c r="K1" s="32">
        <v>6</v>
      </c>
      <c r="L1" s="32"/>
    </row>
    <row r="2" spans="2:12">
      <c r="D2" s="26"/>
      <c r="I2" s="26"/>
    </row>
    <row r="3" spans="2:12" s="158" customFormat="1" ht="15.75">
      <c r="C3" s="159" t="s">
        <v>4</v>
      </c>
      <c r="D3" s="160"/>
      <c r="E3" s="160"/>
      <c r="F3" s="160"/>
      <c r="G3" s="160"/>
      <c r="H3" s="160"/>
      <c r="I3" s="160"/>
      <c r="J3" s="160"/>
      <c r="K3" s="160"/>
      <c r="L3" s="161"/>
    </row>
    <row r="4" spans="2:12" s="162" customFormat="1" ht="14.25">
      <c r="C4" s="163" t="s">
        <v>161</v>
      </c>
      <c r="D4" s="164"/>
      <c r="E4" s="164"/>
      <c r="F4" s="164"/>
      <c r="G4" s="164"/>
      <c r="H4" s="164"/>
      <c r="I4" s="164"/>
      <c r="J4" s="164"/>
      <c r="K4" s="164"/>
      <c r="L4" s="165"/>
    </row>
    <row r="5" spans="2:12" s="162" customFormat="1" ht="14.25">
      <c r="C5" s="163" t="s">
        <v>99</v>
      </c>
      <c r="D5" s="170"/>
      <c r="E5" s="170"/>
      <c r="F5" s="170"/>
      <c r="G5" s="170"/>
      <c r="H5" s="170"/>
      <c r="I5" s="170"/>
      <c r="J5" s="170"/>
      <c r="K5" s="170"/>
      <c r="L5" s="168"/>
    </row>
    <row r="6" spans="2:12" s="162" customFormat="1" ht="14.25">
      <c r="C6" s="166"/>
      <c r="D6" s="167"/>
      <c r="E6" s="167"/>
      <c r="F6" s="167"/>
      <c r="G6" s="167"/>
      <c r="H6" s="167"/>
      <c r="I6" s="167"/>
      <c r="J6" s="167"/>
      <c r="K6" s="167"/>
      <c r="L6" s="168"/>
    </row>
    <row r="7" spans="2:12">
      <c r="C7" s="111"/>
      <c r="D7" s="106"/>
      <c r="E7" s="169"/>
      <c r="F7" s="169"/>
      <c r="G7" s="106"/>
      <c r="H7" s="106"/>
      <c r="I7" s="106"/>
      <c r="J7" s="106"/>
      <c r="K7" s="109"/>
    </row>
    <row r="8" spans="2:12">
      <c r="C8" s="105"/>
      <c r="D8" s="106"/>
      <c r="E8" s="107"/>
      <c r="F8" s="107"/>
      <c r="G8" s="108"/>
      <c r="H8" s="108"/>
      <c r="I8" s="106"/>
      <c r="J8" s="108"/>
      <c r="K8" s="109"/>
    </row>
    <row r="9" spans="2:12">
      <c r="C9" s="110"/>
      <c r="D9" s="106"/>
      <c r="E9" s="111"/>
      <c r="F9" s="111"/>
      <c r="G9" s="111"/>
      <c r="H9" s="111"/>
      <c r="I9" s="106"/>
      <c r="J9" s="112"/>
      <c r="K9" s="113"/>
    </row>
    <row r="10" spans="2:12">
      <c r="C10" s="114" t="s">
        <v>0</v>
      </c>
      <c r="D10" s="115" t="s">
        <v>75</v>
      </c>
      <c r="E10" s="112">
        <v>2018</v>
      </c>
      <c r="F10" s="112">
        <v>2017</v>
      </c>
      <c r="G10" s="111"/>
      <c r="H10" s="116" t="s">
        <v>3</v>
      </c>
      <c r="I10" s="115" t="s">
        <v>75</v>
      </c>
      <c r="J10" s="112">
        <v>2018</v>
      </c>
      <c r="K10" s="112">
        <v>2017</v>
      </c>
      <c r="L10" s="35"/>
    </row>
    <row r="11" spans="2:12">
      <c r="C11" s="117"/>
      <c r="D11" s="118"/>
      <c r="E11" s="110"/>
      <c r="F11" s="110"/>
      <c r="G11" s="111"/>
      <c r="H11" s="117"/>
      <c r="I11" s="118"/>
      <c r="J11" s="119"/>
      <c r="K11" s="119"/>
    </row>
    <row r="12" spans="2:12">
      <c r="B12" s="36"/>
      <c r="C12" s="120" t="s">
        <v>76</v>
      </c>
      <c r="D12" s="121">
        <v>6</v>
      </c>
      <c r="E12" s="122">
        <v>165129284</v>
      </c>
      <c r="F12" s="122">
        <v>175512333</v>
      </c>
      <c r="G12" s="111"/>
      <c r="H12" s="123" t="s">
        <v>47</v>
      </c>
      <c r="I12" s="121">
        <v>18</v>
      </c>
      <c r="J12" s="122">
        <v>3838109399</v>
      </c>
      <c r="K12" s="122">
        <v>3515733486</v>
      </c>
      <c r="L12" s="37"/>
    </row>
    <row r="13" spans="2:12">
      <c r="B13" s="36"/>
      <c r="C13" s="120" t="s">
        <v>162</v>
      </c>
      <c r="D13" s="121"/>
      <c r="E13" s="124"/>
      <c r="F13" s="124"/>
      <c r="G13" s="111"/>
      <c r="H13" s="123" t="s">
        <v>50</v>
      </c>
      <c r="I13" s="121">
        <v>7</v>
      </c>
      <c r="J13" s="124">
        <v>83938412</v>
      </c>
      <c r="K13" s="124">
        <v>27638244</v>
      </c>
      <c r="L13" s="37"/>
    </row>
    <row r="14" spans="2:12" ht="25.5">
      <c r="C14" s="125" t="s">
        <v>77</v>
      </c>
      <c r="D14" s="121">
        <v>7</v>
      </c>
      <c r="E14" s="124">
        <v>625007995</v>
      </c>
      <c r="F14" s="124">
        <v>846745165</v>
      </c>
      <c r="G14" s="111"/>
      <c r="H14" s="126" t="s">
        <v>155</v>
      </c>
      <c r="I14" s="121">
        <v>19</v>
      </c>
      <c r="J14" s="124">
        <v>3248091789</v>
      </c>
      <c r="K14" s="124">
        <v>2090165795</v>
      </c>
      <c r="L14" s="2"/>
    </row>
    <row r="15" spans="2:12" ht="25.5">
      <c r="C15" s="125" t="s">
        <v>78</v>
      </c>
      <c r="D15" s="121">
        <v>7</v>
      </c>
      <c r="E15" s="124">
        <v>404036741</v>
      </c>
      <c r="F15" s="127">
        <v>0</v>
      </c>
      <c r="G15" s="111"/>
      <c r="H15" s="128" t="s">
        <v>98</v>
      </c>
      <c r="I15" s="121">
        <v>19</v>
      </c>
      <c r="J15" s="124">
        <v>1888650</v>
      </c>
      <c r="K15" s="124">
        <v>1213510</v>
      </c>
      <c r="L15" s="2"/>
    </row>
    <row r="16" spans="2:12">
      <c r="C16" s="125" t="s">
        <v>163</v>
      </c>
      <c r="D16" s="121"/>
      <c r="E16" s="124">
        <v>11727917</v>
      </c>
      <c r="F16" s="124">
        <v>10588751</v>
      </c>
      <c r="G16" s="111"/>
      <c r="H16" s="123" t="s">
        <v>67</v>
      </c>
      <c r="I16" s="121">
        <v>27</v>
      </c>
      <c r="J16" s="124">
        <v>29498244</v>
      </c>
      <c r="K16" s="124">
        <v>14739997</v>
      </c>
      <c r="L16" s="2"/>
    </row>
    <row r="17" spans="3:12" ht="25.5">
      <c r="C17" s="125" t="s">
        <v>164</v>
      </c>
      <c r="D17" s="121">
        <v>7</v>
      </c>
      <c r="E17" s="124">
        <v>23545387</v>
      </c>
      <c r="F17" s="124">
        <v>24201372</v>
      </c>
      <c r="G17" s="111"/>
      <c r="H17" s="123" t="s">
        <v>95</v>
      </c>
      <c r="I17" s="121"/>
      <c r="J17" s="124">
        <v>1133269</v>
      </c>
      <c r="K17" s="124">
        <v>1107195</v>
      </c>
      <c r="L17" s="2"/>
    </row>
    <row r="18" spans="3:12" ht="25.5">
      <c r="C18" s="125" t="s">
        <v>79</v>
      </c>
      <c r="D18" s="121">
        <v>7</v>
      </c>
      <c r="E18" s="124">
        <v>139573134</v>
      </c>
      <c r="F18" s="124">
        <v>155357563</v>
      </c>
      <c r="G18" s="111"/>
      <c r="H18" s="123" t="s">
        <v>23</v>
      </c>
      <c r="I18" s="121">
        <v>20</v>
      </c>
      <c r="J18" s="124">
        <v>46528180</v>
      </c>
      <c r="K18" s="124">
        <v>33833305</v>
      </c>
      <c r="L18" s="2"/>
    </row>
    <row r="19" spans="3:12" ht="25.5">
      <c r="C19" s="125" t="s">
        <v>80</v>
      </c>
      <c r="D19" s="121">
        <v>7</v>
      </c>
      <c r="E19" s="124">
        <v>116169130</v>
      </c>
      <c r="F19" s="124">
        <v>101072173</v>
      </c>
      <c r="G19" s="111"/>
      <c r="H19" s="123" t="s">
        <v>36</v>
      </c>
      <c r="I19" s="121">
        <v>21</v>
      </c>
      <c r="J19" s="124">
        <v>6935425</v>
      </c>
      <c r="K19" s="124">
        <v>6574194</v>
      </c>
      <c r="L19" s="2"/>
    </row>
    <row r="20" spans="3:12">
      <c r="C20" s="125" t="s">
        <v>165</v>
      </c>
      <c r="D20" s="121"/>
      <c r="E20" s="127">
        <v>0</v>
      </c>
      <c r="F20" s="124">
        <v>337757</v>
      </c>
      <c r="G20" s="111"/>
      <c r="H20" s="123" t="s">
        <v>94</v>
      </c>
      <c r="I20" s="121">
        <v>22</v>
      </c>
      <c r="J20" s="124">
        <v>844384</v>
      </c>
      <c r="K20" s="124">
        <v>1249938</v>
      </c>
      <c r="L20" s="2"/>
    </row>
    <row r="21" spans="3:12">
      <c r="C21" s="125" t="s">
        <v>61</v>
      </c>
      <c r="D21" s="121">
        <v>7</v>
      </c>
      <c r="E21" s="124">
        <v>122187073</v>
      </c>
      <c r="F21" s="124">
        <v>20755931</v>
      </c>
      <c r="G21" s="111"/>
      <c r="H21" s="123" t="s">
        <v>5</v>
      </c>
      <c r="I21" s="121">
        <v>23</v>
      </c>
      <c r="J21" s="124">
        <f>134433704-21192196</f>
        <v>113241508</v>
      </c>
      <c r="K21" s="124">
        <f>133738242-19366176</f>
        <v>114372066</v>
      </c>
      <c r="L21" s="2"/>
    </row>
    <row r="22" spans="3:12" ht="15">
      <c r="C22" s="125" t="s">
        <v>166</v>
      </c>
      <c r="D22" s="121"/>
      <c r="E22" s="124">
        <v>-233721</v>
      </c>
      <c r="F22" s="127">
        <v>0</v>
      </c>
      <c r="G22" s="111"/>
      <c r="H22" s="123" t="s">
        <v>66</v>
      </c>
      <c r="I22" s="121">
        <v>27</v>
      </c>
      <c r="J22" s="129">
        <v>126699912</v>
      </c>
      <c r="K22" s="129">
        <v>80452323</v>
      </c>
      <c r="L22" s="2"/>
    </row>
    <row r="23" spans="3:12">
      <c r="C23" s="120" t="s">
        <v>62</v>
      </c>
      <c r="D23" s="121">
        <v>8</v>
      </c>
      <c r="E23" s="124">
        <v>240424551</v>
      </c>
      <c r="F23" s="124">
        <v>21417338</v>
      </c>
      <c r="G23" s="111"/>
      <c r="H23" s="123"/>
      <c r="I23" s="121"/>
      <c r="J23" s="124"/>
      <c r="K23" s="124"/>
      <c r="L23" s="2"/>
    </row>
    <row r="24" spans="3:12" ht="25.5">
      <c r="C24" s="130" t="s">
        <v>167</v>
      </c>
      <c r="D24" s="121">
        <v>9</v>
      </c>
      <c r="E24" s="124">
        <v>7025033604</v>
      </c>
      <c r="F24" s="124">
        <v>6027718304</v>
      </c>
      <c r="G24" s="111"/>
      <c r="H24" s="111"/>
      <c r="I24" s="111"/>
      <c r="J24" s="124"/>
      <c r="K24" s="124"/>
      <c r="L24" s="2"/>
    </row>
    <row r="25" spans="3:12" ht="15">
      <c r="C25" s="120"/>
      <c r="D25" s="121"/>
      <c r="E25" s="124"/>
      <c r="F25" s="124"/>
      <c r="G25" s="111"/>
      <c r="H25" s="131" t="s">
        <v>9</v>
      </c>
      <c r="I25" s="121"/>
      <c r="J25" s="129">
        <f>SUM(J12:J24)</f>
        <v>7496909172</v>
      </c>
      <c r="K25" s="129">
        <f>SUM(K12:K24)</f>
        <v>5887080053</v>
      </c>
      <c r="L25" s="2"/>
    </row>
    <row r="26" spans="3:12">
      <c r="C26" s="120" t="s">
        <v>22</v>
      </c>
      <c r="D26" s="121">
        <v>10</v>
      </c>
      <c r="E26" s="124">
        <v>86145308</v>
      </c>
      <c r="F26" s="124">
        <v>20495297</v>
      </c>
      <c r="G26" s="111"/>
      <c r="H26" s="111"/>
      <c r="I26" s="111"/>
      <c r="J26" s="124"/>
      <c r="K26" s="124"/>
      <c r="L26" s="2"/>
    </row>
    <row r="27" spans="3:12">
      <c r="C27" s="111"/>
      <c r="D27" s="111"/>
      <c r="E27" s="124"/>
      <c r="F27" s="124"/>
      <c r="G27" s="111"/>
      <c r="H27" s="111"/>
      <c r="I27" s="111"/>
      <c r="J27" s="124"/>
      <c r="K27" s="124"/>
      <c r="L27" s="2"/>
    </row>
    <row r="28" spans="3:12">
      <c r="C28" s="120" t="s">
        <v>63</v>
      </c>
      <c r="D28" s="121">
        <v>27</v>
      </c>
      <c r="E28" s="124">
        <v>40489270</v>
      </c>
      <c r="F28" s="124">
        <v>6580567</v>
      </c>
      <c r="G28" s="111"/>
      <c r="H28" s="120" t="s">
        <v>51</v>
      </c>
      <c r="I28" s="121"/>
      <c r="J28" s="124"/>
      <c r="K28" s="124"/>
      <c r="L28" s="2"/>
    </row>
    <row r="29" spans="3:12">
      <c r="C29" s="120"/>
      <c r="D29" s="121"/>
      <c r="E29" s="124"/>
      <c r="F29" s="124"/>
      <c r="G29" s="111"/>
      <c r="H29" s="120" t="s">
        <v>19</v>
      </c>
      <c r="I29" s="121"/>
      <c r="J29" s="124"/>
      <c r="K29" s="124"/>
      <c r="L29" s="2"/>
    </row>
    <row r="30" spans="3:12">
      <c r="C30" s="120" t="s">
        <v>64</v>
      </c>
      <c r="D30" s="121">
        <v>11</v>
      </c>
      <c r="E30" s="124">
        <v>20523265</v>
      </c>
      <c r="F30" s="124">
        <v>23028595</v>
      </c>
      <c r="G30" s="132"/>
      <c r="H30" s="120" t="s">
        <v>18</v>
      </c>
      <c r="I30" s="121"/>
      <c r="J30" s="124"/>
      <c r="K30" s="124"/>
      <c r="L30" s="2"/>
    </row>
    <row r="31" spans="3:12">
      <c r="C31" s="120"/>
      <c r="D31" s="121"/>
      <c r="E31" s="124"/>
      <c r="F31" s="124"/>
      <c r="G31" s="111"/>
      <c r="H31" s="120" t="s">
        <v>100</v>
      </c>
      <c r="I31" s="121">
        <v>24</v>
      </c>
      <c r="J31" s="124">
        <v>1062556872</v>
      </c>
      <c r="K31" s="124">
        <v>1062556872</v>
      </c>
      <c r="L31" s="2"/>
    </row>
    <row r="32" spans="3:12">
      <c r="C32" s="120" t="s">
        <v>48</v>
      </c>
      <c r="D32" s="121">
        <v>12</v>
      </c>
      <c r="E32" s="124">
        <v>62513294</v>
      </c>
      <c r="F32" s="124">
        <v>45612491</v>
      </c>
      <c r="G32" s="111"/>
      <c r="H32" s="120"/>
      <c r="I32" s="121"/>
      <c r="J32" s="124"/>
      <c r="K32" s="124"/>
    </row>
    <row r="33" spans="3:14">
      <c r="C33" s="120"/>
      <c r="D33" s="121"/>
      <c r="E33" s="124"/>
      <c r="F33" s="124"/>
      <c r="G33" s="111"/>
      <c r="H33" s="133" t="s">
        <v>52</v>
      </c>
      <c r="I33" s="121">
        <v>24</v>
      </c>
      <c r="J33" s="124">
        <v>157984351</v>
      </c>
      <c r="K33" s="124">
        <v>149103832</v>
      </c>
    </row>
    <row r="34" spans="3:14">
      <c r="C34" s="120" t="s">
        <v>96</v>
      </c>
      <c r="D34" s="121">
        <v>13</v>
      </c>
      <c r="E34" s="124">
        <v>57645920</v>
      </c>
      <c r="F34" s="124">
        <v>61142697</v>
      </c>
      <c r="G34" s="111"/>
      <c r="H34" s="120" t="s">
        <v>53</v>
      </c>
      <c r="I34" s="121">
        <v>24</v>
      </c>
      <c r="J34" s="124">
        <v>34999253</v>
      </c>
      <c r="K34" s="124">
        <v>40443427</v>
      </c>
    </row>
    <row r="35" spans="3:14">
      <c r="C35" s="120"/>
      <c r="D35" s="121"/>
      <c r="E35" s="124"/>
      <c r="F35" s="124"/>
      <c r="G35" s="111"/>
      <c r="H35" s="120" t="s">
        <v>59</v>
      </c>
      <c r="I35" s="121">
        <v>24</v>
      </c>
      <c r="J35" s="124">
        <v>49346690</v>
      </c>
      <c r="K35" s="124">
        <v>49346690</v>
      </c>
    </row>
    <row r="36" spans="3:14">
      <c r="C36" s="120" t="s">
        <v>168</v>
      </c>
      <c r="D36" s="121">
        <v>14</v>
      </c>
      <c r="E36" s="124">
        <v>6741041</v>
      </c>
      <c r="F36" s="124">
        <v>9254037</v>
      </c>
      <c r="G36" s="111"/>
      <c r="H36" s="133" t="s">
        <v>21</v>
      </c>
      <c r="I36" s="121"/>
      <c r="J36" s="124">
        <v>261929546</v>
      </c>
      <c r="K36" s="124">
        <v>284262395</v>
      </c>
      <c r="L36" s="38"/>
    </row>
    <row r="37" spans="3:14">
      <c r="C37" s="120"/>
      <c r="D37" s="121"/>
      <c r="E37" s="124"/>
      <c r="F37" s="124"/>
      <c r="G37" s="111"/>
      <c r="H37" s="120" t="s">
        <v>224</v>
      </c>
      <c r="I37" s="121"/>
      <c r="J37" s="124">
        <v>-7058666</v>
      </c>
      <c r="K37" s="124">
        <v>-37244638</v>
      </c>
    </row>
    <row r="38" spans="3:14" ht="15">
      <c r="C38" s="120" t="s">
        <v>97</v>
      </c>
      <c r="D38" s="121">
        <v>15</v>
      </c>
      <c r="E38" s="124">
        <v>6413244</v>
      </c>
      <c r="F38" s="124">
        <v>6413244</v>
      </c>
      <c r="G38" s="111"/>
      <c r="H38" s="123" t="s">
        <v>178</v>
      </c>
      <c r="I38" s="121"/>
      <c r="J38" s="129">
        <f>+'Estado de Resultados'!E90</f>
        <v>90304427</v>
      </c>
      <c r="K38" s="129">
        <f>+'Estado de Resultados'!F90</f>
        <v>113916557</v>
      </c>
    </row>
    <row r="39" spans="3:14" ht="15">
      <c r="C39" s="120"/>
      <c r="D39" s="121"/>
      <c r="E39" s="124"/>
      <c r="F39" s="124"/>
      <c r="G39" s="111"/>
      <c r="H39" s="123"/>
      <c r="I39" s="121"/>
      <c r="J39" s="129"/>
      <c r="K39" s="129"/>
    </row>
    <row r="40" spans="3:14" ht="15">
      <c r="C40" s="120" t="s">
        <v>98</v>
      </c>
      <c r="D40" s="121">
        <v>16</v>
      </c>
      <c r="E40" s="129">
        <v>2294447</v>
      </c>
      <c r="F40" s="129">
        <v>1109689</v>
      </c>
      <c r="G40" s="111"/>
      <c r="H40" s="120" t="s">
        <v>218</v>
      </c>
      <c r="I40" s="121"/>
      <c r="J40" s="124">
        <f>SUM(J31:J39)</f>
        <v>1650062473</v>
      </c>
      <c r="K40" s="124">
        <f>SUM(K31:K39)</f>
        <v>1662385135</v>
      </c>
    </row>
    <row r="41" spans="3:14" ht="15">
      <c r="C41" s="120"/>
      <c r="D41" s="121"/>
      <c r="E41" s="129"/>
      <c r="F41" s="129"/>
      <c r="G41" s="111"/>
      <c r="H41" s="120" t="s">
        <v>221</v>
      </c>
      <c r="I41" s="121"/>
      <c r="J41" s="129">
        <v>21192196</v>
      </c>
      <c r="K41" s="129">
        <v>19366176</v>
      </c>
      <c r="L41" s="38"/>
      <c r="M41" s="79"/>
      <c r="N41" s="104"/>
    </row>
    <row r="42" spans="3:14">
      <c r="C42" s="120"/>
      <c r="D42" s="121"/>
      <c r="E42" s="124"/>
      <c r="F42" s="124"/>
      <c r="G42" s="111"/>
      <c r="H42" s="131"/>
      <c r="I42" s="121"/>
      <c r="J42" s="124"/>
      <c r="K42" s="124"/>
    </row>
    <row r="43" spans="3:14" ht="15">
      <c r="C43" s="120" t="s">
        <v>65</v>
      </c>
      <c r="D43" s="121">
        <v>17</v>
      </c>
      <c r="E43" s="129">
        <v>12796957</v>
      </c>
      <c r="F43" s="129">
        <v>11488060</v>
      </c>
      <c r="G43" s="111"/>
      <c r="H43" s="131" t="s">
        <v>217</v>
      </c>
      <c r="I43" s="121"/>
      <c r="J43" s="129">
        <f>+J40+J41</f>
        <v>1671254669</v>
      </c>
      <c r="K43" s="129">
        <f>+K40+K41</f>
        <v>1681751311</v>
      </c>
      <c r="L43" s="2"/>
    </row>
    <row r="44" spans="3:14">
      <c r="C44" s="120"/>
      <c r="D44" s="121"/>
      <c r="E44" s="124"/>
      <c r="F44" s="124"/>
      <c r="G44" s="111"/>
      <c r="H44" s="131"/>
      <c r="I44" s="121"/>
      <c r="J44" s="124"/>
      <c r="K44" s="124"/>
    </row>
    <row r="45" spans="3:14" ht="15">
      <c r="C45" s="134" t="s">
        <v>49</v>
      </c>
      <c r="D45" s="135"/>
      <c r="E45" s="136">
        <v>9168163841</v>
      </c>
      <c r="F45" s="136">
        <v>7568831364</v>
      </c>
      <c r="G45" s="111"/>
      <c r="H45" s="131" t="s">
        <v>10</v>
      </c>
      <c r="I45" s="121"/>
      <c r="J45" s="136">
        <f>+J43+J25</f>
        <v>9168163841</v>
      </c>
      <c r="K45" s="136">
        <f>+K43+K25</f>
        <v>7568831364</v>
      </c>
      <c r="L45" s="2"/>
    </row>
    <row r="46" spans="3:14">
      <c r="C46" s="111"/>
      <c r="D46" s="111"/>
      <c r="E46" s="111"/>
      <c r="F46" s="111"/>
      <c r="G46" s="111"/>
      <c r="H46" s="111"/>
      <c r="I46" s="111"/>
      <c r="J46" s="111"/>
      <c r="K46" s="109"/>
      <c r="L46" s="2"/>
    </row>
    <row r="47" spans="3:14">
      <c r="C47" s="111"/>
      <c r="D47" s="111"/>
      <c r="E47" s="111"/>
      <c r="F47" s="111"/>
      <c r="G47" s="111"/>
      <c r="H47" s="111"/>
      <c r="I47" s="111"/>
      <c r="J47" s="137"/>
      <c r="K47" s="137"/>
      <c r="L47" s="2"/>
    </row>
    <row r="48" spans="3:14">
      <c r="C48" s="111"/>
      <c r="D48" s="111"/>
      <c r="E48" s="111"/>
      <c r="F48" s="111"/>
      <c r="G48" s="111"/>
      <c r="H48" s="111"/>
      <c r="I48" s="111"/>
      <c r="J48" s="111"/>
      <c r="K48" s="111"/>
      <c r="L48" s="2"/>
    </row>
    <row r="49" spans="1:12">
      <c r="C49" s="117"/>
      <c r="D49" s="106"/>
      <c r="E49" s="138"/>
      <c r="F49" s="138"/>
      <c r="G49" s="111"/>
      <c r="H49" s="131"/>
      <c r="I49" s="139"/>
      <c r="J49" s="140"/>
      <c r="K49" s="140"/>
      <c r="L49" s="34"/>
    </row>
    <row r="50" spans="1:12">
      <c r="C50" s="117"/>
      <c r="D50" s="106"/>
      <c r="E50" s="141"/>
      <c r="F50" s="111"/>
      <c r="G50" s="111"/>
      <c r="H50" s="117"/>
      <c r="I50" s="106"/>
      <c r="J50" s="111"/>
      <c r="K50" s="111"/>
    </row>
    <row r="51" spans="1:12" s="43" customFormat="1">
      <c r="A51" s="34"/>
      <c r="B51" s="34"/>
      <c r="C51" s="142" t="s">
        <v>81</v>
      </c>
      <c r="D51" s="143"/>
      <c r="E51" s="144"/>
      <c r="F51" s="142"/>
      <c r="G51" s="145"/>
      <c r="H51" s="145"/>
      <c r="I51" s="143"/>
      <c r="J51" s="145"/>
      <c r="K51" s="146"/>
    </row>
    <row r="52" spans="1:12">
      <c r="C52" s="111"/>
      <c r="D52" s="106"/>
      <c r="E52" s="147"/>
      <c r="F52" s="111"/>
      <c r="G52" s="108"/>
      <c r="H52" s="108"/>
      <c r="I52" s="106"/>
      <c r="J52" s="108"/>
      <c r="K52" s="109"/>
    </row>
    <row r="53" spans="1:12">
      <c r="C53" s="139"/>
      <c r="D53" s="106"/>
      <c r="E53" s="132"/>
      <c r="F53" s="132"/>
      <c r="G53" s="108"/>
      <c r="H53" s="108"/>
      <c r="I53" s="106"/>
      <c r="J53" s="108"/>
      <c r="K53" s="109"/>
    </row>
    <row r="54" spans="1:12">
      <c r="C54" s="148"/>
      <c r="D54" s="115"/>
      <c r="E54" s="149"/>
      <c r="F54" s="149"/>
      <c r="G54" s="115"/>
      <c r="H54" s="139"/>
      <c r="I54" s="150"/>
      <c r="J54" s="151"/>
      <c r="K54" s="152"/>
    </row>
    <row r="55" spans="1:12">
      <c r="C55" s="139"/>
      <c r="D55" s="118"/>
      <c r="E55" s="149"/>
      <c r="F55" s="139"/>
      <c r="G55" s="118"/>
      <c r="H55" s="139"/>
      <c r="I55" s="153"/>
      <c r="J55" s="139"/>
      <c r="K55" s="154"/>
    </row>
    <row r="56" spans="1:12">
      <c r="C56" s="155"/>
      <c r="D56" s="118"/>
      <c r="E56" s="139"/>
      <c r="F56" s="139"/>
      <c r="G56" s="118"/>
      <c r="H56" s="139"/>
      <c r="I56" s="153"/>
      <c r="J56" s="139"/>
      <c r="K56" s="154"/>
    </row>
    <row r="57" spans="1:12">
      <c r="C57" s="139"/>
      <c r="D57" s="118"/>
      <c r="E57" s="139"/>
      <c r="F57" s="139"/>
      <c r="G57" s="139"/>
      <c r="H57" s="139"/>
      <c r="I57" s="153"/>
      <c r="J57" s="139"/>
      <c r="K57" s="154"/>
    </row>
    <row r="58" spans="1:12">
      <c r="C58" s="139"/>
      <c r="D58" s="118"/>
      <c r="E58" s="139"/>
      <c r="F58" s="139"/>
      <c r="G58" s="139"/>
      <c r="H58" s="139"/>
      <c r="I58" s="153"/>
      <c r="J58" s="139"/>
      <c r="K58" s="154"/>
    </row>
    <row r="59" spans="1:12">
      <c r="C59" s="139"/>
      <c r="D59" s="118"/>
      <c r="E59" s="139"/>
      <c r="F59" s="139"/>
      <c r="G59" s="139"/>
      <c r="H59" s="139"/>
      <c r="I59" s="118"/>
      <c r="J59" s="139"/>
      <c r="K59" s="154"/>
    </row>
    <row r="60" spans="1:12">
      <c r="C60" s="139"/>
      <c r="D60" s="118"/>
      <c r="E60" s="139"/>
      <c r="F60" s="139"/>
      <c r="G60" s="139"/>
      <c r="H60" s="139"/>
      <c r="I60" s="118"/>
      <c r="J60" s="139"/>
      <c r="K60" s="154"/>
    </row>
    <row r="61" spans="1:12">
      <c r="C61" s="139"/>
      <c r="D61" s="118"/>
      <c r="E61" s="139"/>
      <c r="F61" s="139"/>
      <c r="G61" s="139"/>
      <c r="H61" s="139"/>
      <c r="I61" s="118"/>
      <c r="J61" s="139"/>
      <c r="K61" s="154"/>
    </row>
    <row r="62" spans="1:12">
      <c r="C62" s="139"/>
      <c r="D62" s="118"/>
      <c r="E62" s="139"/>
      <c r="F62" s="139"/>
      <c r="G62" s="139"/>
      <c r="H62" s="139"/>
      <c r="I62" s="118"/>
      <c r="J62" s="139"/>
      <c r="K62" s="154"/>
    </row>
    <row r="63" spans="1:12">
      <c r="C63" s="139"/>
      <c r="D63" s="139"/>
      <c r="E63" s="139"/>
      <c r="F63" s="156"/>
      <c r="G63" s="139"/>
      <c r="H63" s="139"/>
      <c r="I63" s="139"/>
      <c r="J63" s="139"/>
      <c r="K63" s="157"/>
    </row>
    <row r="64" spans="1:12">
      <c r="C64" s="139"/>
      <c r="D64" s="139"/>
      <c r="E64" s="139"/>
      <c r="F64" s="139"/>
      <c r="G64" s="139"/>
      <c r="H64" s="139"/>
      <c r="I64" s="139"/>
      <c r="J64" s="139"/>
      <c r="K64" s="157"/>
    </row>
    <row r="65" spans="3:11">
      <c r="C65" s="139"/>
      <c r="D65" s="139"/>
      <c r="E65" s="139"/>
      <c r="F65" s="139"/>
      <c r="G65" s="139"/>
      <c r="H65" s="139"/>
      <c r="I65" s="139"/>
      <c r="J65" s="139"/>
      <c r="K65" s="157"/>
    </row>
    <row r="66" spans="3:11">
      <c r="D66" s="26"/>
      <c r="I66" s="39"/>
    </row>
    <row r="67" spans="3:11">
      <c r="D67" s="26"/>
      <c r="I67" s="39"/>
    </row>
    <row r="68" spans="3:11">
      <c r="D68" s="26"/>
      <c r="I68" s="39"/>
    </row>
    <row r="1951" spans="1:12" s="40" customFormat="1">
      <c r="A1951" s="25"/>
      <c r="B1951" s="25"/>
      <c r="C1951" s="25"/>
      <c r="D1951" s="25"/>
      <c r="E1951" s="25"/>
      <c r="F1951" s="25"/>
      <c r="G1951" s="25"/>
      <c r="H1951" s="25"/>
      <c r="I1951" s="25"/>
      <c r="J1951" s="25"/>
      <c r="K1951" s="33"/>
      <c r="L1951" s="25"/>
    </row>
  </sheetData>
  <sheetProtection algorithmName="SHA-512" hashValue="cfiXseixdLuOyEUbkinurolLIIBUa4MHNfEITVJ7sxA9AkOunA6UJ0b09hdWT+aMd0D/H8AG5ALawDAkLs7E5Q==" saltValue="OxffoXXy6zswTIrRzQoZKA==" spinCount="100000" sheet="1" objects="1" scenarios="1" insertColumns="0" insertRows="0" deleteColumns="0" deleteRows="0"/>
  <pageMargins left="0.98425196850393704" right="0.51181102362204722" top="0.98425196850393704" bottom="0.78740157480314965" header="0.51181102362204722" footer="0.51181102362204722"/>
  <pageSetup scale="48" firstPageNumber="3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H111"/>
  <sheetViews>
    <sheetView view="pageBreakPreview" zoomScale="85" zoomScaleNormal="100" zoomScaleSheetLayoutView="85" workbookViewId="0">
      <selection activeCell="D19" sqref="D19"/>
    </sheetView>
  </sheetViews>
  <sheetFormatPr baseColWidth="10" defaultColWidth="11.42578125" defaultRowHeight="12.75"/>
  <cols>
    <col min="1" max="1" width="7.85546875" style="25" bestFit="1" customWidth="1"/>
    <col min="2" max="2" width="11.42578125" style="25"/>
    <col min="3" max="3" width="86.85546875" style="25" customWidth="1"/>
    <col min="4" max="4" width="13.85546875" style="25" customWidth="1"/>
    <col min="5" max="6" width="26.28515625" style="25" customWidth="1"/>
    <col min="7" max="7" width="20.7109375" style="25" bestFit="1" customWidth="1"/>
    <col min="8" max="8" width="14.140625" style="25" bestFit="1" customWidth="1"/>
    <col min="9" max="16384" width="11.42578125" style="25"/>
  </cols>
  <sheetData>
    <row r="1" spans="3:7">
      <c r="C1" s="31"/>
      <c r="D1" s="31"/>
      <c r="E1" s="32">
        <v>5</v>
      </c>
      <c r="F1" s="32">
        <v>6</v>
      </c>
    </row>
    <row r="4" spans="3:7">
      <c r="D4" s="22"/>
      <c r="E4" s="27"/>
      <c r="F4" s="27"/>
    </row>
    <row r="5" spans="3:7" s="41" customFormat="1" ht="15.75">
      <c r="C5" s="171" t="s">
        <v>6</v>
      </c>
      <c r="D5" s="172"/>
      <c r="E5" s="172"/>
      <c r="F5" s="172"/>
    </row>
    <row r="6" spans="3:7" s="42" customFormat="1" ht="14.25">
      <c r="C6" s="173" t="s">
        <v>169</v>
      </c>
      <c r="D6" s="174"/>
      <c r="E6" s="174"/>
      <c r="F6" s="174"/>
    </row>
    <row r="7" spans="3:7" s="42" customFormat="1" ht="14.25">
      <c r="C7" s="173" t="s">
        <v>101</v>
      </c>
      <c r="D7" s="174"/>
      <c r="E7" s="174"/>
      <c r="F7" s="174"/>
    </row>
    <row r="8" spans="3:7" s="42" customFormat="1" ht="14.25">
      <c r="C8" s="173" t="s">
        <v>99</v>
      </c>
      <c r="D8" s="175"/>
      <c r="E8" s="175"/>
      <c r="F8" s="175"/>
    </row>
    <row r="9" spans="3:7" s="42" customFormat="1" ht="14.25">
      <c r="C9" s="166"/>
      <c r="D9" s="167"/>
      <c r="E9" s="176"/>
      <c r="F9" s="176"/>
    </row>
    <row r="10" spans="3:7">
      <c r="C10" s="111"/>
      <c r="D10" s="177"/>
      <c r="E10" s="178"/>
      <c r="F10" s="178"/>
    </row>
    <row r="11" spans="3:7">
      <c r="C11" s="111"/>
      <c r="D11" s="177"/>
      <c r="E11" s="178"/>
      <c r="F11" s="178"/>
    </row>
    <row r="12" spans="3:7">
      <c r="C12" s="111"/>
      <c r="D12" s="179" t="s">
        <v>75</v>
      </c>
      <c r="E12" s="180">
        <v>2018</v>
      </c>
      <c r="F12" s="180">
        <v>2017</v>
      </c>
    </row>
    <row r="13" spans="3:7">
      <c r="C13" s="111"/>
      <c r="D13" s="118"/>
      <c r="E13" s="181"/>
      <c r="F13" s="181"/>
    </row>
    <row r="14" spans="3:7">
      <c r="C14" s="111" t="s">
        <v>26</v>
      </c>
      <c r="D14" s="118"/>
      <c r="E14" s="181"/>
      <c r="F14" s="181"/>
    </row>
    <row r="15" spans="3:7">
      <c r="C15" s="120" t="s">
        <v>27</v>
      </c>
      <c r="D15" s="118"/>
      <c r="E15" s="122">
        <v>419861823</v>
      </c>
      <c r="F15" s="122">
        <v>432931223</v>
      </c>
    </row>
    <row r="16" spans="3:7">
      <c r="C16" s="120" t="s">
        <v>28</v>
      </c>
      <c r="D16" s="118"/>
      <c r="E16" s="124">
        <v>8871242</v>
      </c>
      <c r="F16" s="124">
        <v>12104604</v>
      </c>
      <c r="G16" s="7"/>
    </row>
    <row r="17" spans="3:8">
      <c r="C17" s="120" t="s">
        <v>29</v>
      </c>
      <c r="D17" s="118"/>
      <c r="E17" s="124">
        <v>70458057</v>
      </c>
      <c r="F17" s="124">
        <v>143164000</v>
      </c>
      <c r="G17" s="7"/>
    </row>
    <row r="18" spans="3:8">
      <c r="C18" s="120" t="s">
        <v>30</v>
      </c>
      <c r="D18" s="118"/>
      <c r="E18" s="124">
        <v>1750298</v>
      </c>
      <c r="F18" s="124">
        <v>2227175</v>
      </c>
    </row>
    <row r="19" spans="3:8">
      <c r="C19" s="120" t="s">
        <v>170</v>
      </c>
      <c r="D19" s="118"/>
      <c r="E19" s="124">
        <v>219724</v>
      </c>
      <c r="F19" s="124">
        <v>274191</v>
      </c>
    </row>
    <row r="20" spans="3:8">
      <c r="C20" s="120" t="s">
        <v>31</v>
      </c>
      <c r="D20" s="118"/>
      <c r="E20" s="124">
        <v>24618874</v>
      </c>
      <c r="F20" s="124">
        <v>22489506</v>
      </c>
    </row>
    <row r="21" spans="3:8">
      <c r="C21" s="120" t="s">
        <v>34</v>
      </c>
      <c r="D21" s="118"/>
      <c r="E21" s="124">
        <v>2792249</v>
      </c>
      <c r="F21" s="124">
        <v>1619172</v>
      </c>
    </row>
    <row r="22" spans="3:8">
      <c r="C22" s="120" t="s">
        <v>68</v>
      </c>
      <c r="D22" s="118"/>
      <c r="E22" s="124">
        <v>4822449</v>
      </c>
      <c r="F22" s="124">
        <v>6481564</v>
      </c>
    </row>
    <row r="23" spans="3:8">
      <c r="C23" s="120" t="s">
        <v>32</v>
      </c>
      <c r="D23" s="118"/>
      <c r="E23" s="124">
        <v>1574890822</v>
      </c>
      <c r="F23" s="124">
        <v>724177455</v>
      </c>
    </row>
    <row r="24" spans="3:8">
      <c r="C24" s="120" t="s">
        <v>171</v>
      </c>
      <c r="D24" s="118"/>
      <c r="E24" s="124">
        <v>113000</v>
      </c>
      <c r="F24" s="127">
        <v>0</v>
      </c>
    </row>
    <row r="25" spans="3:8">
      <c r="C25" s="120" t="s">
        <v>11</v>
      </c>
      <c r="D25" s="118"/>
      <c r="E25" s="124">
        <v>214966054</v>
      </c>
      <c r="F25" s="124">
        <v>26507832</v>
      </c>
    </row>
    <row r="26" spans="3:8">
      <c r="C26" s="120" t="s">
        <v>172</v>
      </c>
      <c r="D26" s="118"/>
      <c r="E26" s="124">
        <v>59906149</v>
      </c>
      <c r="F26" s="124">
        <v>63584304</v>
      </c>
    </row>
    <row r="27" spans="3:8" ht="15">
      <c r="C27" s="120" t="s">
        <v>33</v>
      </c>
      <c r="D27" s="118"/>
      <c r="E27" s="129">
        <v>823760</v>
      </c>
      <c r="F27" s="129">
        <v>1883255</v>
      </c>
    </row>
    <row r="28" spans="3:8" ht="15">
      <c r="C28" s="120"/>
      <c r="D28" s="118"/>
      <c r="E28" s="129"/>
      <c r="F28" s="129"/>
    </row>
    <row r="29" spans="3:8" ht="15">
      <c r="C29" s="120"/>
      <c r="D29" s="118"/>
      <c r="E29" s="129">
        <v>2384094501</v>
      </c>
      <c r="F29" s="129">
        <v>1437444281</v>
      </c>
      <c r="G29" s="44"/>
      <c r="H29" s="45"/>
    </row>
    <row r="30" spans="3:8">
      <c r="C30" s="111"/>
      <c r="D30" s="118"/>
      <c r="E30" s="181"/>
      <c r="F30" s="181"/>
    </row>
    <row r="31" spans="3:8">
      <c r="C31" s="111" t="s">
        <v>25</v>
      </c>
      <c r="D31" s="118"/>
      <c r="E31" s="181"/>
      <c r="F31" s="181"/>
    </row>
    <row r="32" spans="3:8">
      <c r="C32" s="120" t="s">
        <v>42</v>
      </c>
      <c r="D32" s="118"/>
      <c r="E32" s="124">
        <v>137265785</v>
      </c>
      <c r="F32" s="124">
        <v>220453339</v>
      </c>
      <c r="G32" s="46"/>
    </row>
    <row r="33" spans="3:8">
      <c r="C33" s="120" t="s">
        <v>43</v>
      </c>
      <c r="D33" s="118"/>
      <c r="E33" s="124">
        <v>67083925</v>
      </c>
      <c r="F33" s="124">
        <v>40555957</v>
      </c>
      <c r="G33" s="47"/>
    </row>
    <row r="34" spans="3:8">
      <c r="C34" s="120" t="s">
        <v>44</v>
      </c>
      <c r="D34" s="118"/>
      <c r="E34" s="124">
        <v>81431196</v>
      </c>
      <c r="F34" s="124">
        <v>50998591</v>
      </c>
      <c r="G34" s="47"/>
    </row>
    <row r="35" spans="3:8">
      <c r="C35" s="120" t="s">
        <v>173</v>
      </c>
      <c r="D35" s="118"/>
      <c r="E35" s="124">
        <v>1416106</v>
      </c>
      <c r="F35" s="124">
        <v>232875</v>
      </c>
      <c r="G35" s="47"/>
    </row>
    <row r="36" spans="3:8">
      <c r="C36" s="120" t="s">
        <v>45</v>
      </c>
      <c r="D36" s="118"/>
      <c r="E36" s="127">
        <v>0</v>
      </c>
      <c r="F36" s="124">
        <v>46190184</v>
      </c>
      <c r="G36" s="47"/>
    </row>
    <row r="37" spans="3:8">
      <c r="C37" s="182" t="s">
        <v>12</v>
      </c>
      <c r="D37" s="118"/>
      <c r="E37" s="124">
        <v>5128607</v>
      </c>
      <c r="F37" s="124">
        <v>10161591</v>
      </c>
      <c r="G37" s="47"/>
    </row>
    <row r="38" spans="3:8">
      <c r="C38" s="182" t="s">
        <v>57</v>
      </c>
      <c r="D38" s="118"/>
      <c r="E38" s="124">
        <v>3216530</v>
      </c>
      <c r="F38" s="124">
        <v>2330059</v>
      </c>
    </row>
    <row r="39" spans="3:8">
      <c r="C39" s="182" t="s">
        <v>73</v>
      </c>
      <c r="D39" s="118"/>
      <c r="E39" s="124">
        <v>4656972</v>
      </c>
      <c r="F39" s="124">
        <v>4928270</v>
      </c>
      <c r="G39" s="7"/>
    </row>
    <row r="40" spans="3:8">
      <c r="C40" s="182" t="s">
        <v>13</v>
      </c>
      <c r="D40" s="118"/>
      <c r="E40" s="124">
        <v>249734</v>
      </c>
      <c r="F40" s="127">
        <v>0</v>
      </c>
    </row>
    <row r="41" spans="3:8">
      <c r="C41" s="182" t="s">
        <v>54</v>
      </c>
      <c r="D41" s="118"/>
      <c r="E41" s="124">
        <v>5430</v>
      </c>
      <c r="F41" s="127">
        <v>0</v>
      </c>
    </row>
    <row r="42" spans="3:8">
      <c r="C42" s="182" t="s">
        <v>55</v>
      </c>
      <c r="D42" s="118"/>
      <c r="E42" s="124">
        <v>1536128771</v>
      </c>
      <c r="F42" s="124">
        <v>715224151</v>
      </c>
    </row>
    <row r="43" spans="3:8">
      <c r="C43" s="182" t="s">
        <v>11</v>
      </c>
      <c r="D43" s="118"/>
      <c r="E43" s="124">
        <v>263384217</v>
      </c>
      <c r="F43" s="124">
        <v>27988247</v>
      </c>
    </row>
    <row r="44" spans="3:8" ht="15">
      <c r="C44" s="182" t="s">
        <v>56</v>
      </c>
      <c r="D44" s="118"/>
      <c r="E44" s="129">
        <v>525</v>
      </c>
      <c r="F44" s="183">
        <v>0</v>
      </c>
    </row>
    <row r="45" spans="3:8" ht="15">
      <c r="C45" s="182"/>
      <c r="D45" s="118"/>
      <c r="E45" s="129"/>
      <c r="F45" s="183"/>
    </row>
    <row r="46" spans="3:8" ht="15">
      <c r="C46" s="111"/>
      <c r="D46" s="118"/>
      <c r="E46" s="129">
        <v>2099967798</v>
      </c>
      <c r="F46" s="129">
        <v>1119063264</v>
      </c>
      <c r="G46" s="7"/>
      <c r="H46" s="45"/>
    </row>
    <row r="47" spans="3:8">
      <c r="C47" s="111"/>
      <c r="D47" s="118"/>
      <c r="E47" s="181"/>
      <c r="F47" s="181"/>
    </row>
    <row r="48" spans="3:8" ht="15">
      <c r="C48" s="111" t="s">
        <v>1</v>
      </c>
      <c r="D48" s="118"/>
      <c r="E48" s="129">
        <v>284126703</v>
      </c>
      <c r="F48" s="129">
        <v>318381017</v>
      </c>
      <c r="G48" s="27"/>
    </row>
    <row r="49" spans="3:8">
      <c r="C49" s="111"/>
      <c r="D49" s="118"/>
      <c r="E49" s="184"/>
      <c r="F49" s="184"/>
    </row>
    <row r="50" spans="3:8">
      <c r="C50" s="111" t="s">
        <v>7</v>
      </c>
      <c r="D50" s="118"/>
      <c r="E50" s="184"/>
      <c r="F50" s="184"/>
    </row>
    <row r="51" spans="3:8">
      <c r="C51" s="111"/>
      <c r="D51" s="118"/>
      <c r="E51" s="184"/>
      <c r="F51" s="184"/>
    </row>
    <row r="52" spans="3:8">
      <c r="C52" s="182" t="s">
        <v>14</v>
      </c>
      <c r="D52" s="118"/>
      <c r="E52" s="184"/>
      <c r="F52" s="184"/>
    </row>
    <row r="53" spans="3:8">
      <c r="C53" s="185" t="s">
        <v>17</v>
      </c>
      <c r="D53" s="118"/>
      <c r="E53" s="124">
        <v>2239943</v>
      </c>
      <c r="F53" s="124">
        <v>8171052</v>
      </c>
    </row>
    <row r="54" spans="3:8">
      <c r="C54" s="185" t="s">
        <v>35</v>
      </c>
      <c r="D54" s="118"/>
      <c r="E54" s="124">
        <v>401110</v>
      </c>
      <c r="F54" s="127">
        <v>0</v>
      </c>
    </row>
    <row r="55" spans="3:8" ht="15">
      <c r="C55" s="185" t="s">
        <v>16</v>
      </c>
      <c r="D55" s="118">
        <v>25</v>
      </c>
      <c r="E55" s="129">
        <v>69313603</v>
      </c>
      <c r="F55" s="129">
        <v>82759731</v>
      </c>
    </row>
    <row r="56" spans="3:8" ht="15">
      <c r="C56" s="185"/>
      <c r="D56" s="118"/>
      <c r="E56" s="129"/>
      <c r="F56" s="129"/>
    </row>
    <row r="57" spans="3:8" ht="15">
      <c r="C57" s="182"/>
      <c r="D57" s="118"/>
      <c r="E57" s="129">
        <v>71954656</v>
      </c>
      <c r="F57" s="129">
        <v>90930783</v>
      </c>
      <c r="H57" s="7"/>
    </row>
    <row r="58" spans="3:8">
      <c r="C58" s="182" t="s">
        <v>15</v>
      </c>
      <c r="D58" s="118"/>
      <c r="E58" s="181"/>
      <c r="F58" s="181"/>
      <c r="H58" s="27"/>
    </row>
    <row r="59" spans="3:8">
      <c r="C59" s="185" t="s">
        <v>36</v>
      </c>
      <c r="D59" s="118"/>
      <c r="E59" s="124">
        <v>66255187</v>
      </c>
      <c r="F59" s="124">
        <v>64648772</v>
      </c>
    </row>
    <row r="60" spans="3:8">
      <c r="C60" s="185" t="s">
        <v>70</v>
      </c>
      <c r="D60" s="118"/>
      <c r="E60" s="124">
        <v>8870967</v>
      </c>
      <c r="F60" s="124">
        <v>9854618</v>
      </c>
    </row>
    <row r="61" spans="3:8">
      <c r="C61" s="185" t="s">
        <v>72</v>
      </c>
      <c r="D61" s="118"/>
      <c r="E61" s="124">
        <v>21027414</v>
      </c>
      <c r="F61" s="124">
        <v>28592609</v>
      </c>
    </row>
    <row r="62" spans="3:8">
      <c r="C62" s="185" t="s">
        <v>71</v>
      </c>
      <c r="D62" s="118"/>
      <c r="E62" s="124">
        <v>3488878</v>
      </c>
      <c r="F62" s="124">
        <v>2832808</v>
      </c>
    </row>
    <row r="63" spans="3:8" ht="15">
      <c r="C63" s="185" t="s">
        <v>16</v>
      </c>
      <c r="D63" s="118">
        <v>26</v>
      </c>
      <c r="E63" s="129">
        <f>45076683-2712635</f>
        <v>42364048</v>
      </c>
      <c r="F63" s="129">
        <f>49896030-2170899</f>
        <v>47725131</v>
      </c>
    </row>
    <row r="64" spans="3:8" ht="15">
      <c r="C64" s="185"/>
      <c r="D64" s="118"/>
      <c r="E64" s="129"/>
      <c r="F64" s="129"/>
    </row>
    <row r="65" spans="3:8" ht="15">
      <c r="C65" s="111"/>
      <c r="D65" s="118"/>
      <c r="E65" s="129">
        <f>SUM(E59:E64)</f>
        <v>142006494</v>
      </c>
      <c r="F65" s="129">
        <f>SUM(F59:F63)</f>
        <v>153653938</v>
      </c>
    </row>
    <row r="66" spans="3:8">
      <c r="C66" s="111"/>
      <c r="D66" s="118"/>
      <c r="E66" s="186"/>
      <c r="F66" s="186"/>
    </row>
    <row r="67" spans="3:8">
      <c r="C67" s="111" t="s">
        <v>46</v>
      </c>
      <c r="D67" s="118"/>
      <c r="E67" s="181"/>
      <c r="F67" s="181"/>
      <c r="H67" s="7"/>
    </row>
    <row r="68" spans="3:8" ht="15">
      <c r="C68" s="111" t="s">
        <v>2</v>
      </c>
      <c r="D68" s="118"/>
      <c r="E68" s="129">
        <f>+E48+E57-E65</f>
        <v>214074865</v>
      </c>
      <c r="F68" s="129">
        <f>+F48+F57-F65</f>
        <v>255657862</v>
      </c>
      <c r="H68" s="27"/>
    </row>
    <row r="69" spans="3:8">
      <c r="C69" s="111"/>
      <c r="D69" s="118"/>
      <c r="E69" s="186"/>
      <c r="F69" s="186"/>
    </row>
    <row r="70" spans="3:8">
      <c r="C70" s="111" t="s">
        <v>24</v>
      </c>
      <c r="D70" s="118"/>
      <c r="E70" s="181"/>
      <c r="F70" s="181"/>
      <c r="H70" s="34"/>
    </row>
    <row r="71" spans="3:8">
      <c r="C71" s="182" t="s">
        <v>40</v>
      </c>
      <c r="D71" s="118"/>
      <c r="E71" s="124">
        <v>29497268</v>
      </c>
      <c r="F71" s="124">
        <v>34210816</v>
      </c>
      <c r="G71" s="27"/>
    </row>
    <row r="72" spans="3:8">
      <c r="C72" s="182" t="s">
        <v>174</v>
      </c>
      <c r="D72" s="118"/>
      <c r="E72" s="124">
        <v>7501733</v>
      </c>
      <c r="F72" s="124">
        <v>18280944</v>
      </c>
      <c r="G72" s="27"/>
    </row>
    <row r="73" spans="3:8">
      <c r="C73" s="182" t="s">
        <v>39</v>
      </c>
      <c r="D73" s="118"/>
      <c r="E73" s="124">
        <v>6580464</v>
      </c>
      <c r="F73" s="124">
        <v>18828103</v>
      </c>
      <c r="G73" s="47"/>
      <c r="H73" s="34"/>
    </row>
    <row r="74" spans="3:8">
      <c r="C74" s="182" t="s">
        <v>41</v>
      </c>
      <c r="D74" s="118"/>
      <c r="E74" s="124">
        <v>4707580</v>
      </c>
      <c r="F74" s="124">
        <v>1261061</v>
      </c>
      <c r="G74" s="47"/>
    </row>
    <row r="75" spans="3:8">
      <c r="C75" s="182" t="s">
        <v>69</v>
      </c>
      <c r="D75" s="118"/>
      <c r="E75" s="124">
        <v>1039</v>
      </c>
      <c r="F75" s="127">
        <v>0</v>
      </c>
      <c r="G75" s="47"/>
      <c r="H75" s="45"/>
    </row>
    <row r="76" spans="3:8" ht="15">
      <c r="C76" s="182" t="s">
        <v>38</v>
      </c>
      <c r="D76" s="118"/>
      <c r="E76" s="129">
        <v>941</v>
      </c>
      <c r="F76" s="129">
        <v>16651</v>
      </c>
      <c r="G76" s="47"/>
      <c r="H76" s="45"/>
    </row>
    <row r="77" spans="3:8" ht="15">
      <c r="C77" s="182"/>
      <c r="D77" s="118"/>
      <c r="E77" s="129"/>
      <c r="F77" s="129"/>
      <c r="G77" s="47"/>
      <c r="H77" s="45"/>
    </row>
    <row r="78" spans="3:8" ht="15">
      <c r="C78" s="111"/>
      <c r="D78" s="106"/>
      <c r="E78" s="129">
        <f>SUM(E71:E77)</f>
        <v>48289025</v>
      </c>
      <c r="F78" s="129">
        <f>SUM(F71:F77)</f>
        <v>72597575</v>
      </c>
      <c r="G78" s="47"/>
      <c r="H78" s="45"/>
    </row>
    <row r="79" spans="3:8">
      <c r="C79" s="111"/>
      <c r="D79" s="106"/>
      <c r="E79" s="124"/>
      <c r="F79" s="124"/>
      <c r="G79" s="47"/>
      <c r="H79" s="34"/>
    </row>
    <row r="80" spans="3:8" ht="15">
      <c r="C80" s="139" t="s">
        <v>37</v>
      </c>
      <c r="D80" s="106"/>
      <c r="E80" s="129">
        <v>3047654</v>
      </c>
      <c r="F80" s="129">
        <v>2794825</v>
      </c>
      <c r="G80" s="47"/>
      <c r="H80" s="34"/>
    </row>
    <row r="81" spans="3:8">
      <c r="C81" s="139"/>
      <c r="D81" s="106"/>
      <c r="E81" s="124"/>
      <c r="F81" s="124"/>
      <c r="G81" s="47"/>
      <c r="H81" s="34"/>
    </row>
    <row r="82" spans="3:8" ht="15">
      <c r="C82" s="139" t="s">
        <v>20</v>
      </c>
      <c r="D82" s="106"/>
      <c r="E82" s="129">
        <v>2775371</v>
      </c>
      <c r="F82" s="129">
        <v>2259757</v>
      </c>
      <c r="H82" s="34"/>
    </row>
    <row r="83" spans="3:8">
      <c r="C83" s="139"/>
      <c r="D83" s="106"/>
      <c r="E83" s="124"/>
      <c r="F83" s="124"/>
      <c r="H83" s="34"/>
    </row>
    <row r="84" spans="3:8">
      <c r="C84" s="139" t="s">
        <v>203</v>
      </c>
      <c r="D84" s="106"/>
      <c r="E84" s="124">
        <f>+E68-E78-E80-E82</f>
        <v>159962815</v>
      </c>
      <c r="F84" s="124">
        <f>+F68-F78-F80-F82</f>
        <v>178005705</v>
      </c>
      <c r="H84" s="34"/>
    </row>
    <row r="85" spans="3:8">
      <c r="C85" s="139"/>
      <c r="D85" s="106"/>
      <c r="E85" s="124"/>
      <c r="F85" s="124"/>
      <c r="H85" s="34"/>
    </row>
    <row r="86" spans="3:8" ht="15">
      <c r="C86" s="139" t="s">
        <v>8</v>
      </c>
      <c r="D86" s="118">
        <v>27</v>
      </c>
      <c r="E86" s="129">
        <v>66945753</v>
      </c>
      <c r="F86" s="129">
        <v>61918249</v>
      </c>
      <c r="H86" s="34"/>
    </row>
    <row r="87" spans="3:8">
      <c r="C87" s="139"/>
      <c r="D87" s="106"/>
      <c r="E87" s="186"/>
      <c r="F87" s="186"/>
      <c r="H87" s="34"/>
    </row>
    <row r="88" spans="3:8" ht="15">
      <c r="C88" s="139" t="s">
        <v>219</v>
      </c>
      <c r="D88" s="106"/>
      <c r="E88" s="136">
        <f>+E84-E86</f>
        <v>93017062</v>
      </c>
      <c r="F88" s="136">
        <f>+F84-F86</f>
        <v>116087456</v>
      </c>
      <c r="G88" s="48"/>
      <c r="H88" s="34"/>
    </row>
    <row r="89" spans="3:8">
      <c r="C89" s="139"/>
      <c r="D89" s="106"/>
      <c r="E89" s="186"/>
      <c r="F89" s="186"/>
      <c r="H89" s="34"/>
    </row>
    <row r="90" spans="3:8">
      <c r="C90" s="187" t="s">
        <v>225</v>
      </c>
      <c r="D90" s="106"/>
      <c r="E90" s="124">
        <f>+E88-E91</f>
        <v>90304427</v>
      </c>
      <c r="F90" s="124">
        <f>+F88-F91</f>
        <v>113916557</v>
      </c>
      <c r="H90" s="34"/>
    </row>
    <row r="91" spans="3:8" ht="15">
      <c r="C91" s="187" t="s">
        <v>226</v>
      </c>
      <c r="D91" s="106"/>
      <c r="E91" s="129">
        <v>2712635</v>
      </c>
      <c r="F91" s="129">
        <v>2170899</v>
      </c>
      <c r="H91" s="34"/>
    </row>
    <row r="92" spans="3:8" ht="15">
      <c r="C92" s="187"/>
      <c r="D92" s="106"/>
      <c r="E92" s="129"/>
      <c r="F92" s="129"/>
      <c r="H92" s="34"/>
    </row>
    <row r="93" spans="3:8" ht="15">
      <c r="C93" s="139" t="s">
        <v>219</v>
      </c>
      <c r="D93" s="106"/>
      <c r="E93" s="136">
        <f>+E90+E91</f>
        <v>93017062</v>
      </c>
      <c r="F93" s="136">
        <f>+F90+F91</f>
        <v>116087456</v>
      </c>
      <c r="H93" s="34"/>
    </row>
    <row r="94" spans="3:8">
      <c r="C94" s="111"/>
      <c r="D94" s="106"/>
      <c r="E94" s="188"/>
      <c r="F94" s="189"/>
    </row>
    <row r="95" spans="3:8">
      <c r="C95" s="142" t="s">
        <v>81</v>
      </c>
      <c r="D95" s="143"/>
      <c r="E95" s="190"/>
      <c r="F95" s="191"/>
    </row>
    <row r="96" spans="3:8">
      <c r="C96" s="111"/>
      <c r="D96" s="106"/>
      <c r="E96" s="181"/>
      <c r="F96" s="181"/>
    </row>
    <row r="97" spans="3:6">
      <c r="C97" s="139"/>
      <c r="D97" s="118"/>
      <c r="E97" s="192"/>
      <c r="F97" s="193"/>
    </row>
    <row r="98" spans="3:6">
      <c r="C98" s="139"/>
      <c r="D98" s="118"/>
      <c r="E98" s="194"/>
      <c r="F98" s="193"/>
    </row>
    <row r="99" spans="3:6">
      <c r="C99" s="148"/>
      <c r="D99" s="139"/>
      <c r="E99" s="115"/>
      <c r="F99" s="150"/>
    </row>
    <row r="100" spans="3:6">
      <c r="C100" s="195"/>
      <c r="D100" s="139"/>
      <c r="E100" s="118"/>
      <c r="F100" s="153"/>
    </row>
    <row r="101" spans="3:6">
      <c r="C101" s="139"/>
      <c r="D101" s="139"/>
      <c r="E101" s="118"/>
      <c r="F101" s="153"/>
    </row>
    <row r="102" spans="3:6">
      <c r="C102" s="139"/>
      <c r="D102" s="118"/>
      <c r="E102" s="193"/>
      <c r="F102" s="153"/>
    </row>
    <row r="103" spans="3:6">
      <c r="C103" s="139"/>
      <c r="D103" s="118"/>
      <c r="E103" s="193"/>
      <c r="F103" s="153"/>
    </row>
    <row r="104" spans="3:6">
      <c r="C104" s="139"/>
      <c r="D104" s="118"/>
      <c r="E104" s="193"/>
      <c r="F104" s="193"/>
    </row>
    <row r="105" spans="3:6">
      <c r="C105" s="139"/>
      <c r="D105" s="139"/>
      <c r="E105" s="139"/>
      <c r="F105" s="139"/>
    </row>
    <row r="106" spans="3:6">
      <c r="C106" s="139"/>
      <c r="D106" s="139"/>
      <c r="E106" s="196"/>
      <c r="F106" s="196"/>
    </row>
    <row r="107" spans="3:6">
      <c r="C107" s="139"/>
      <c r="D107" s="111"/>
      <c r="E107" s="197"/>
      <c r="F107" s="197"/>
    </row>
    <row r="108" spans="3:6">
      <c r="C108" s="111"/>
      <c r="D108" s="111"/>
      <c r="E108" s="197"/>
      <c r="F108" s="111"/>
    </row>
    <row r="109" spans="3:6">
      <c r="C109" s="111"/>
      <c r="D109" s="111"/>
      <c r="E109" s="197"/>
      <c r="F109" s="111"/>
    </row>
    <row r="110" spans="3:6">
      <c r="E110" s="44"/>
    </row>
    <row r="111" spans="3:6">
      <c r="E111" s="44"/>
    </row>
  </sheetData>
  <sheetProtection algorithmName="SHA-512" hashValue="IcOX9huX0Jhbn/zEkGcUJw/wLynReewsOZkjmjRq2feQXJmFfVwkrH1QISvOaEnr4iBqsnMF+yGhkG1wRZ3VcQ==" saltValue="xaFNjylxsfN1n9hdkh98yw==" spinCount="100000" sheet="1" objects="1" scenarios="1" insertColumns="0" insertRows="0" deleteColumns="0" deleteRows="0"/>
  <pageMargins left="0.98425196850393704" right="0.51181102362204722" top="0.98425196850393704" bottom="0.78740157480314965" header="0.51181102362204722" footer="0.51181102362204722"/>
  <pageSetup scale="49" firstPageNumber="4" orientation="portrait" useFirstPageNumber="1" r:id="rId1"/>
  <headerFooter alignWithMargins="0">
    <oddFooter>&amp;C&amp;"Verdana,Normal"-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42"/>
  <sheetViews>
    <sheetView view="pageBreakPreview" topLeftCell="B1" zoomScaleNormal="100" zoomScaleSheetLayoutView="100" workbookViewId="0">
      <selection activeCell="C52" sqref="C52"/>
    </sheetView>
  </sheetViews>
  <sheetFormatPr baseColWidth="10" defaultColWidth="11.28515625" defaultRowHeight="15.75" customHeight="1"/>
  <cols>
    <col min="1" max="1" width="13" style="64" customWidth="1"/>
    <col min="2" max="2" width="11.28515625" style="64"/>
    <col min="3" max="3" width="99" style="49" customWidth="1"/>
    <col min="4" max="4" width="20.85546875" style="64" customWidth="1"/>
    <col min="5" max="5" width="21.5703125" style="64" customWidth="1"/>
    <col min="6" max="6" width="23.28515625" style="64" customWidth="1"/>
    <col min="7" max="7" width="26.85546875" style="64" customWidth="1"/>
    <col min="8" max="16384" width="11.28515625" style="64"/>
  </cols>
  <sheetData>
    <row r="1" spans="1:6" ht="15.75" customHeight="1">
      <c r="C1" s="65"/>
      <c r="D1" s="66"/>
      <c r="E1" s="66"/>
      <c r="F1" s="66"/>
    </row>
    <row r="2" spans="1:6" ht="15.75" customHeight="1">
      <c r="D2" s="65">
        <v>5</v>
      </c>
      <c r="E2" s="65">
        <v>6</v>
      </c>
      <c r="F2" s="65"/>
    </row>
    <row r="3" spans="1:6" s="72" customFormat="1" ht="15.75" customHeight="1">
      <c r="C3" s="171" t="s">
        <v>4</v>
      </c>
      <c r="D3" s="172"/>
      <c r="E3" s="172"/>
      <c r="F3" s="73"/>
    </row>
    <row r="4" spans="1:6" s="62" customFormat="1" ht="15.75" customHeight="1">
      <c r="C4" s="173" t="s">
        <v>227</v>
      </c>
      <c r="D4" s="174"/>
      <c r="E4" s="174"/>
      <c r="F4" s="74"/>
    </row>
    <row r="5" spans="1:6" s="62" customFormat="1" ht="15.75" customHeight="1">
      <c r="C5" s="173" t="s">
        <v>101</v>
      </c>
      <c r="D5" s="174"/>
      <c r="E5" s="174"/>
      <c r="F5" s="74"/>
    </row>
    <row r="6" spans="1:6" s="62" customFormat="1" ht="15.75" customHeight="1">
      <c r="C6" s="166" t="s">
        <v>99</v>
      </c>
      <c r="D6" s="167"/>
      <c r="E6" s="167"/>
      <c r="F6" s="75"/>
    </row>
    <row r="7" spans="1:6" s="67" customFormat="1" ht="12.75">
      <c r="C7" s="198"/>
      <c r="D7" s="199"/>
      <c r="E7" s="199"/>
    </row>
    <row r="8" spans="1:6" s="67" customFormat="1" ht="12.75">
      <c r="C8" s="198"/>
      <c r="D8" s="199"/>
      <c r="E8" s="199"/>
    </row>
    <row r="9" spans="1:6" s="3" customFormat="1" ht="12.75">
      <c r="C9" s="198"/>
      <c r="D9" s="200">
        <v>2018</v>
      </c>
      <c r="E9" s="200">
        <v>2017</v>
      </c>
      <c r="F9" s="50"/>
    </row>
    <row r="10" spans="1:6" s="3" customFormat="1" ht="15.75" customHeight="1">
      <c r="C10" s="198"/>
      <c r="D10" s="200"/>
      <c r="E10" s="200"/>
      <c r="F10" s="50"/>
    </row>
    <row r="11" spans="1:6" s="3" customFormat="1" ht="15.75" customHeight="1">
      <c r="B11" s="68"/>
      <c r="C11" s="139" t="s">
        <v>202</v>
      </c>
      <c r="D11" s="122">
        <f>+'Estado de Resultados'!E93</f>
        <v>93017062</v>
      </c>
      <c r="E11" s="122">
        <f>+'Estado de Resultados'!F93</f>
        <v>116087456</v>
      </c>
      <c r="F11" s="51"/>
    </row>
    <row r="12" spans="1:6" s="3" customFormat="1" ht="15.75" hidden="1" customHeight="1">
      <c r="B12" s="68"/>
      <c r="C12" s="201"/>
      <c r="D12" s="184"/>
      <c r="E12" s="184"/>
      <c r="F12" s="52"/>
    </row>
    <row r="13" spans="1:6" s="3" customFormat="1" ht="12.75">
      <c r="B13" s="68"/>
      <c r="C13" s="202" t="s">
        <v>82</v>
      </c>
      <c r="D13" s="184"/>
      <c r="E13" s="184"/>
      <c r="F13" s="52"/>
    </row>
    <row r="14" spans="1:6" s="3" customFormat="1" ht="12.75" hidden="1">
      <c r="B14" s="68"/>
      <c r="C14" s="203"/>
      <c r="D14" s="184"/>
      <c r="E14" s="184"/>
      <c r="F14" s="52"/>
    </row>
    <row r="15" spans="1:6" s="3" customFormat="1" ht="12.75">
      <c r="B15" s="68"/>
      <c r="C15" s="204" t="s">
        <v>85</v>
      </c>
      <c r="D15" s="205"/>
      <c r="E15" s="205"/>
      <c r="F15" s="53"/>
    </row>
    <row r="16" spans="1:6" s="3" customFormat="1" ht="12.75">
      <c r="A16" s="63"/>
      <c r="B16" s="68"/>
      <c r="C16" s="206" t="s">
        <v>93</v>
      </c>
      <c r="D16" s="124">
        <v>-8713880</v>
      </c>
      <c r="E16" s="124">
        <v>-1441541</v>
      </c>
      <c r="F16" s="54"/>
    </row>
    <row r="17" spans="2:7" s="3" customFormat="1" ht="12.75">
      <c r="B17" s="68"/>
      <c r="C17" s="206" t="s">
        <v>210</v>
      </c>
      <c r="D17" s="124">
        <v>-640985</v>
      </c>
      <c r="E17" s="124">
        <v>6698199</v>
      </c>
      <c r="F17" s="55"/>
    </row>
    <row r="18" spans="2:7" s="3" customFormat="1" ht="25.5">
      <c r="B18" s="68"/>
      <c r="C18" s="204" t="s">
        <v>211</v>
      </c>
      <c r="D18" s="129">
        <v>8134756</v>
      </c>
      <c r="E18" s="183">
        <v>0</v>
      </c>
      <c r="F18" s="56"/>
    </row>
    <row r="19" spans="2:7" s="3" customFormat="1" ht="15.75" customHeight="1">
      <c r="B19" s="68"/>
      <c r="C19" s="207"/>
      <c r="D19" s="208"/>
      <c r="E19" s="208"/>
      <c r="F19" s="53"/>
    </row>
    <row r="20" spans="2:7" s="3" customFormat="1" ht="12.75">
      <c r="B20" s="68"/>
      <c r="C20" s="204" t="s">
        <v>86</v>
      </c>
      <c r="D20" s="124">
        <f>SUM(D16:D19)</f>
        <v>-1220109</v>
      </c>
      <c r="E20" s="124">
        <f>SUM(E16:E19)</f>
        <v>5256658</v>
      </c>
      <c r="F20" s="57"/>
    </row>
    <row r="21" spans="2:7" s="3" customFormat="1" ht="15.75" customHeight="1">
      <c r="B21" s="68"/>
      <c r="C21" s="203"/>
      <c r="D21" s="209"/>
      <c r="E21" s="209"/>
      <c r="F21" s="53"/>
    </row>
    <row r="22" spans="2:7" s="76" customFormat="1" ht="15" customHeight="1">
      <c r="B22" s="77"/>
      <c r="C22" s="210" t="s">
        <v>87</v>
      </c>
      <c r="D22" s="211"/>
      <c r="E22" s="211"/>
      <c r="F22" s="78"/>
    </row>
    <row r="23" spans="2:7" s="3" customFormat="1" ht="12.75" hidden="1">
      <c r="B23" s="68"/>
      <c r="C23" s="204"/>
      <c r="D23" s="212"/>
      <c r="E23" s="212"/>
      <c r="F23" s="54"/>
    </row>
    <row r="24" spans="2:7" s="3" customFormat="1" ht="15.75" customHeight="1">
      <c r="B24" s="68"/>
      <c r="C24" s="213"/>
      <c r="D24" s="214"/>
      <c r="E24" s="214"/>
      <c r="F24" s="57"/>
    </row>
    <row r="25" spans="2:7" s="3" customFormat="1" ht="15">
      <c r="B25" s="68"/>
      <c r="C25" s="215" t="s">
        <v>204</v>
      </c>
      <c r="D25" s="129">
        <v>-26265707</v>
      </c>
      <c r="E25" s="129">
        <v>6747141</v>
      </c>
      <c r="F25" s="57"/>
    </row>
    <row r="26" spans="2:7" s="3" customFormat="1" ht="15.75" customHeight="1">
      <c r="B26" s="68"/>
      <c r="C26" s="216" t="s">
        <v>90</v>
      </c>
      <c r="D26" s="124">
        <f>+D25</f>
        <v>-26265707</v>
      </c>
      <c r="E26" s="124">
        <f>+E25</f>
        <v>6747141</v>
      </c>
      <c r="F26" s="54"/>
    </row>
    <row r="27" spans="2:7" s="3" customFormat="1" ht="15.75" customHeight="1">
      <c r="B27" s="68"/>
      <c r="C27" s="216"/>
      <c r="D27" s="212"/>
      <c r="E27" s="212"/>
      <c r="F27" s="54"/>
    </row>
    <row r="28" spans="2:7" s="3" customFormat="1" ht="15.75" customHeight="1">
      <c r="B28" s="68"/>
      <c r="C28" s="213" t="s">
        <v>83</v>
      </c>
      <c r="D28" s="212"/>
      <c r="E28" s="212"/>
      <c r="F28" s="54"/>
    </row>
    <row r="29" spans="2:7" s="3" customFormat="1" ht="15">
      <c r="B29" s="68"/>
      <c r="C29" s="216" t="s">
        <v>92</v>
      </c>
      <c r="D29" s="129">
        <v>-2875488</v>
      </c>
      <c r="E29" s="129">
        <v>-134891</v>
      </c>
      <c r="F29" s="54"/>
    </row>
    <row r="30" spans="2:7" s="3" customFormat="1" ht="15.75" customHeight="1">
      <c r="B30" s="68"/>
      <c r="C30" s="216" t="s">
        <v>88</v>
      </c>
      <c r="D30" s="124">
        <f>+D29</f>
        <v>-2875488</v>
      </c>
      <c r="E30" s="124">
        <f>+E29</f>
        <v>-134891</v>
      </c>
      <c r="F30" s="54"/>
    </row>
    <row r="31" spans="2:7" s="3" customFormat="1" ht="15.75" customHeight="1">
      <c r="B31" s="68"/>
      <c r="C31" s="216"/>
      <c r="D31" s="212"/>
      <c r="E31" s="212"/>
      <c r="F31" s="54"/>
    </row>
    <row r="32" spans="2:7" s="3" customFormat="1" ht="12.75">
      <c r="B32" s="68"/>
      <c r="C32" s="204" t="s">
        <v>74</v>
      </c>
      <c r="D32" s="212"/>
      <c r="E32" s="212"/>
      <c r="F32" s="54"/>
      <c r="G32" s="54"/>
    </row>
    <row r="33" spans="2:7" s="3" customFormat="1" ht="15">
      <c r="B33" s="68"/>
      <c r="C33" s="217" t="s">
        <v>91</v>
      </c>
      <c r="D33" s="124">
        <v>-1108742</v>
      </c>
      <c r="E33" s="124">
        <v>11280329</v>
      </c>
      <c r="F33" s="58"/>
    </row>
    <row r="34" spans="2:7" s="3" customFormat="1" ht="15">
      <c r="B34" s="68"/>
      <c r="C34" s="217" t="s">
        <v>175</v>
      </c>
      <c r="D34" s="129">
        <v>9137197</v>
      </c>
      <c r="E34" s="129">
        <v>-13267608</v>
      </c>
      <c r="F34" s="58"/>
    </row>
    <row r="35" spans="2:7" s="3" customFormat="1" ht="12.75">
      <c r="B35" s="68"/>
      <c r="C35" s="217"/>
      <c r="D35" s="209"/>
      <c r="E35" s="209"/>
      <c r="F35" s="53"/>
    </row>
    <row r="36" spans="2:7" s="3" customFormat="1" ht="12.75">
      <c r="B36" s="68"/>
      <c r="C36" s="218" t="s">
        <v>89</v>
      </c>
      <c r="D36" s="124">
        <f>+D26+D33+D34+D30</f>
        <v>-21112740</v>
      </c>
      <c r="E36" s="124">
        <f>+E26+E33+E34+E30</f>
        <v>4624971</v>
      </c>
      <c r="F36" s="57"/>
    </row>
    <row r="37" spans="2:7" s="3" customFormat="1" ht="15.75" customHeight="1">
      <c r="B37" s="68"/>
      <c r="C37" s="201"/>
      <c r="D37" s="209"/>
      <c r="E37" s="209"/>
      <c r="F37" s="57"/>
    </row>
    <row r="38" spans="2:7" s="3" customFormat="1" ht="15.75" customHeight="1">
      <c r="C38" s="203" t="s">
        <v>60</v>
      </c>
      <c r="D38" s="129">
        <f>+D36+D20</f>
        <v>-22332849</v>
      </c>
      <c r="E38" s="129">
        <f>+E36+E20</f>
        <v>9881629</v>
      </c>
      <c r="F38" s="56"/>
    </row>
    <row r="39" spans="2:7" s="3" customFormat="1" ht="15" customHeight="1">
      <c r="B39" s="68"/>
      <c r="C39" s="203"/>
      <c r="D39" s="184"/>
      <c r="E39" s="184"/>
      <c r="F39" s="52"/>
    </row>
    <row r="40" spans="2:7" s="3" customFormat="1" ht="15" customHeight="1">
      <c r="B40" s="68"/>
      <c r="C40" s="219" t="s">
        <v>84</v>
      </c>
      <c r="D40" s="136">
        <f>+D11+D38</f>
        <v>70684213</v>
      </c>
      <c r="E40" s="136">
        <f>+E11+E38</f>
        <v>125969085</v>
      </c>
      <c r="F40" s="59"/>
    </row>
    <row r="41" spans="2:7" s="3" customFormat="1" ht="15" customHeight="1">
      <c r="B41" s="68"/>
      <c r="C41" s="219"/>
      <c r="D41" s="136"/>
      <c r="E41" s="136"/>
      <c r="F41" s="59"/>
    </row>
    <row r="42" spans="2:7" s="3" customFormat="1" ht="15" customHeight="1">
      <c r="B42" s="68"/>
      <c r="C42" s="187" t="s">
        <v>225</v>
      </c>
      <c r="D42" s="124">
        <f>+D40-D43</f>
        <v>68307424</v>
      </c>
      <c r="E42" s="124">
        <f>+E40-E43</f>
        <v>124252629</v>
      </c>
    </row>
    <row r="43" spans="2:7" s="3" customFormat="1" ht="15" customHeight="1">
      <c r="B43" s="68"/>
      <c r="C43" s="187" t="s">
        <v>226</v>
      </c>
      <c r="D43" s="129">
        <f>2712635-335846</f>
        <v>2376789</v>
      </c>
      <c r="E43" s="129">
        <f>2170899-454443</f>
        <v>1716456</v>
      </c>
    </row>
    <row r="44" spans="2:7" s="3" customFormat="1" ht="15" customHeight="1">
      <c r="B44" s="68"/>
      <c r="C44" s="187"/>
      <c r="D44" s="129"/>
      <c r="E44" s="129"/>
    </row>
    <row r="45" spans="2:7" s="3" customFormat="1" ht="15" customHeight="1">
      <c r="B45" s="68"/>
      <c r="C45" s="219" t="s">
        <v>84</v>
      </c>
      <c r="D45" s="136">
        <f>+D42+D43</f>
        <v>70684213</v>
      </c>
      <c r="E45" s="136">
        <f>+E42+E43</f>
        <v>125969085</v>
      </c>
    </row>
    <row r="46" spans="2:7" s="3" customFormat="1" ht="15" customHeight="1">
      <c r="C46" s="220"/>
      <c r="D46" s="124"/>
      <c r="E46" s="124"/>
      <c r="F46" s="55"/>
    </row>
    <row r="47" spans="2:7" s="3" customFormat="1" ht="15.75" customHeight="1">
      <c r="C47" s="142" t="s">
        <v>58</v>
      </c>
      <c r="D47" s="221"/>
      <c r="E47" s="222"/>
      <c r="F47" s="60"/>
      <c r="G47" s="69"/>
    </row>
    <row r="48" spans="2:7" s="3" customFormat="1" ht="12.75">
      <c r="C48" s="198"/>
      <c r="D48" s="223"/>
      <c r="E48" s="223"/>
    </row>
    <row r="49" spans="3:7" s="3" customFormat="1" ht="12.75">
      <c r="C49" s="139"/>
      <c r="D49" s="223"/>
      <c r="E49" s="223"/>
    </row>
    <row r="50" spans="3:7" s="3" customFormat="1" ht="12.75">
      <c r="C50" s="224"/>
      <c r="D50" s="118"/>
      <c r="E50" s="193"/>
      <c r="F50" s="11"/>
      <c r="G50" s="10"/>
    </row>
    <row r="51" spans="3:7" s="3" customFormat="1" ht="12.75">
      <c r="C51" s="224"/>
      <c r="D51" s="118"/>
      <c r="E51" s="193"/>
      <c r="F51" s="11"/>
      <c r="G51" s="10"/>
    </row>
    <row r="52" spans="3:7" s="3" customFormat="1" ht="12.75">
      <c r="C52" s="225"/>
      <c r="D52" s="139"/>
      <c r="E52" s="226"/>
      <c r="F52" s="15"/>
      <c r="G52" s="10"/>
    </row>
    <row r="53" spans="3:7" s="3" customFormat="1" ht="12.75">
      <c r="C53" s="227"/>
      <c r="D53" s="139"/>
      <c r="E53" s="193"/>
      <c r="F53" s="11"/>
      <c r="G53" s="10"/>
    </row>
    <row r="54" spans="3:7" s="3" customFormat="1" ht="12.75">
      <c r="C54" s="224"/>
      <c r="D54" s="139"/>
      <c r="E54" s="193"/>
      <c r="F54" s="11"/>
      <c r="G54" s="10"/>
    </row>
    <row r="55" spans="3:7" s="3" customFormat="1" ht="12.75">
      <c r="C55" s="224"/>
      <c r="D55" s="118"/>
      <c r="E55" s="193"/>
      <c r="F55" s="11"/>
      <c r="G55" s="10"/>
    </row>
    <row r="56" spans="3:7" s="3" customFormat="1" ht="12.75">
      <c r="C56" s="224"/>
      <c r="D56" s="118"/>
      <c r="E56" s="193"/>
      <c r="F56" s="11"/>
      <c r="G56" s="10"/>
    </row>
    <row r="57" spans="3:7" s="3" customFormat="1" ht="12.75">
      <c r="C57" s="224"/>
      <c r="D57" s="118"/>
      <c r="E57" s="193"/>
      <c r="F57" s="11"/>
      <c r="G57" s="10"/>
    </row>
    <row r="58" spans="3:7" s="3" customFormat="1" ht="12.75">
      <c r="C58" s="224"/>
      <c r="D58" s="118"/>
      <c r="E58" s="193"/>
      <c r="F58" s="11"/>
      <c r="G58" s="10"/>
    </row>
    <row r="59" spans="3:7" s="3" customFormat="1" ht="12.75">
      <c r="C59" s="110"/>
      <c r="D59" s="106"/>
      <c r="E59" s="181"/>
      <c r="F59" s="61"/>
      <c r="G59" s="70"/>
    </row>
    <row r="60" spans="3:7" s="3" customFormat="1" ht="12.75">
      <c r="C60" s="198"/>
      <c r="D60" s="223"/>
      <c r="E60" s="223"/>
    </row>
    <row r="61" spans="3:7" s="3" customFormat="1" ht="12.75">
      <c r="C61" s="198"/>
      <c r="D61" s="223"/>
      <c r="E61" s="223"/>
    </row>
    <row r="62" spans="3:7" s="3" customFormat="1" ht="12.75">
      <c r="C62" s="49"/>
    </row>
    <row r="63" spans="3:7" s="3" customFormat="1" ht="15.75" customHeight="1">
      <c r="C63" s="49"/>
    </row>
    <row r="64" spans="3:7" s="3" customFormat="1" ht="15.75" customHeight="1">
      <c r="C64" s="49"/>
    </row>
    <row r="65" spans="3:3" s="3" customFormat="1" ht="15.75" customHeight="1">
      <c r="C65" s="49"/>
    </row>
    <row r="66" spans="3:3" s="3" customFormat="1" ht="15.75" customHeight="1">
      <c r="C66" s="49"/>
    </row>
    <row r="67" spans="3:3" s="3" customFormat="1" ht="15.75" customHeight="1">
      <c r="C67" s="49"/>
    </row>
    <row r="68" spans="3:3" s="3" customFormat="1" ht="15.75" customHeight="1">
      <c r="C68" s="49"/>
    </row>
    <row r="69" spans="3:3" s="3" customFormat="1" ht="15.75" customHeight="1">
      <c r="C69" s="49"/>
    </row>
    <row r="70" spans="3:3" s="3" customFormat="1" ht="15.75" customHeight="1">
      <c r="C70" s="49"/>
    </row>
    <row r="71" spans="3:3" s="3" customFormat="1" ht="15.75" customHeight="1">
      <c r="C71" s="49"/>
    </row>
    <row r="72" spans="3:3" s="3" customFormat="1" ht="15.75" customHeight="1">
      <c r="C72" s="49"/>
    </row>
    <row r="73" spans="3:3" s="3" customFormat="1" ht="15.75" customHeight="1">
      <c r="C73" s="49"/>
    </row>
    <row r="74" spans="3:3" s="3" customFormat="1" ht="15.75" customHeight="1">
      <c r="C74" s="49"/>
    </row>
    <row r="75" spans="3:3" s="3" customFormat="1" ht="15.75" customHeight="1">
      <c r="C75" s="49"/>
    </row>
    <row r="76" spans="3:3" s="3" customFormat="1" ht="15.75" customHeight="1">
      <c r="C76" s="49"/>
    </row>
    <row r="77" spans="3:3" s="3" customFormat="1" ht="15.75" customHeight="1">
      <c r="C77" s="49"/>
    </row>
    <row r="78" spans="3:3" s="3" customFormat="1" ht="15.75" customHeight="1">
      <c r="C78" s="49"/>
    </row>
    <row r="79" spans="3:3" s="3" customFormat="1" ht="15.75" customHeight="1">
      <c r="C79" s="49"/>
    </row>
    <row r="80" spans="3:3" s="3" customFormat="1" ht="15.75" customHeight="1">
      <c r="C80" s="49"/>
    </row>
    <row r="81" spans="3:3" s="3" customFormat="1" ht="15.75" customHeight="1">
      <c r="C81" s="49"/>
    </row>
    <row r="82" spans="3:3" s="3" customFormat="1" ht="15.75" customHeight="1">
      <c r="C82" s="49"/>
    </row>
    <row r="83" spans="3:3" s="3" customFormat="1" ht="15.75" customHeight="1">
      <c r="C83" s="49"/>
    </row>
    <row r="84" spans="3:3" s="3" customFormat="1" ht="15.75" customHeight="1">
      <c r="C84" s="49"/>
    </row>
    <row r="85" spans="3:3" s="3" customFormat="1" ht="15.75" customHeight="1">
      <c r="C85" s="49"/>
    </row>
    <row r="86" spans="3:3" s="3" customFormat="1" ht="15.75" customHeight="1">
      <c r="C86" s="49"/>
    </row>
    <row r="87" spans="3:3" s="3" customFormat="1" ht="15.75" customHeight="1">
      <c r="C87" s="49"/>
    </row>
    <row r="88" spans="3:3" s="3" customFormat="1" ht="15.75" customHeight="1">
      <c r="C88" s="49"/>
    </row>
    <row r="89" spans="3:3" s="3" customFormat="1" ht="15.75" customHeight="1">
      <c r="C89" s="49"/>
    </row>
    <row r="90" spans="3:3" s="3" customFormat="1" ht="15.75" customHeight="1">
      <c r="C90" s="49"/>
    </row>
    <row r="91" spans="3:3" s="3" customFormat="1" ht="15.75" customHeight="1">
      <c r="C91" s="49"/>
    </row>
    <row r="92" spans="3:3" s="3" customFormat="1" ht="15.75" customHeight="1">
      <c r="C92" s="49"/>
    </row>
    <row r="93" spans="3:3" s="3" customFormat="1" ht="15.75" customHeight="1">
      <c r="C93" s="49"/>
    </row>
    <row r="94" spans="3:3" s="3" customFormat="1" ht="15.75" customHeight="1">
      <c r="C94" s="49"/>
    </row>
    <row r="95" spans="3:3" s="3" customFormat="1" ht="15.75" customHeight="1">
      <c r="C95" s="49"/>
    </row>
    <row r="96" spans="3:3" s="3" customFormat="1" ht="15.75" customHeight="1">
      <c r="C96" s="49"/>
    </row>
    <row r="97" spans="3:3" s="3" customFormat="1" ht="15.75" customHeight="1">
      <c r="C97" s="49"/>
    </row>
    <row r="98" spans="3:3" s="3" customFormat="1" ht="15.75" customHeight="1">
      <c r="C98" s="49"/>
    </row>
    <row r="99" spans="3:3" s="3" customFormat="1" ht="15.75" customHeight="1">
      <c r="C99" s="49"/>
    </row>
    <row r="100" spans="3:3" s="3" customFormat="1" ht="15.75" customHeight="1">
      <c r="C100" s="49"/>
    </row>
    <row r="101" spans="3:3" s="3" customFormat="1" ht="15.75" customHeight="1">
      <c r="C101" s="49"/>
    </row>
    <row r="102" spans="3:3" s="3" customFormat="1" ht="15.75" customHeight="1">
      <c r="C102" s="49"/>
    </row>
    <row r="103" spans="3:3" s="3" customFormat="1" ht="15.75" customHeight="1">
      <c r="C103" s="49"/>
    </row>
    <row r="104" spans="3:3" s="3" customFormat="1" ht="15.75" customHeight="1">
      <c r="C104" s="49"/>
    </row>
    <row r="105" spans="3:3" s="3" customFormat="1" ht="15.75" customHeight="1">
      <c r="C105" s="49"/>
    </row>
    <row r="106" spans="3:3" s="3" customFormat="1" ht="15.75" customHeight="1">
      <c r="C106" s="49"/>
    </row>
    <row r="107" spans="3:3" s="3" customFormat="1" ht="15.75" customHeight="1">
      <c r="C107" s="49"/>
    </row>
    <row r="108" spans="3:3" s="3" customFormat="1" ht="15.75" customHeight="1">
      <c r="C108" s="49"/>
    </row>
    <row r="109" spans="3:3" s="3" customFormat="1" ht="15.75" customHeight="1">
      <c r="C109" s="49"/>
    </row>
    <row r="110" spans="3:3" s="3" customFormat="1" ht="15.75" customHeight="1">
      <c r="C110" s="49"/>
    </row>
    <row r="111" spans="3:3" s="3" customFormat="1" ht="15.75" customHeight="1">
      <c r="C111" s="49"/>
    </row>
    <row r="112" spans="3:3" s="3" customFormat="1" ht="15.75" customHeight="1">
      <c r="C112" s="49"/>
    </row>
    <row r="113" spans="3:3" s="3" customFormat="1" ht="15.75" customHeight="1">
      <c r="C113" s="49"/>
    </row>
    <row r="114" spans="3:3" s="3" customFormat="1" ht="15.75" customHeight="1">
      <c r="C114" s="49"/>
    </row>
    <row r="115" spans="3:3" s="3" customFormat="1" ht="15.75" customHeight="1">
      <c r="C115" s="49"/>
    </row>
    <row r="116" spans="3:3" s="3" customFormat="1" ht="15.75" customHeight="1">
      <c r="C116" s="49"/>
    </row>
    <row r="117" spans="3:3" s="3" customFormat="1" ht="15.75" customHeight="1">
      <c r="C117" s="49"/>
    </row>
    <row r="118" spans="3:3" s="3" customFormat="1" ht="15.75" customHeight="1">
      <c r="C118" s="49"/>
    </row>
    <row r="119" spans="3:3" s="3" customFormat="1" ht="15.75" customHeight="1">
      <c r="C119" s="49"/>
    </row>
    <row r="120" spans="3:3" s="3" customFormat="1" ht="15.75" customHeight="1">
      <c r="C120" s="49"/>
    </row>
    <row r="121" spans="3:3" s="3" customFormat="1" ht="15.75" customHeight="1">
      <c r="C121" s="49"/>
    </row>
    <row r="122" spans="3:3" s="3" customFormat="1" ht="15.75" customHeight="1">
      <c r="C122" s="49"/>
    </row>
    <row r="123" spans="3:3" s="3" customFormat="1" ht="15.75" customHeight="1">
      <c r="C123" s="49"/>
    </row>
    <row r="124" spans="3:3" s="3" customFormat="1" ht="15.75" customHeight="1">
      <c r="C124" s="49"/>
    </row>
    <row r="125" spans="3:3" s="3" customFormat="1" ht="15.75" customHeight="1">
      <c r="C125" s="49"/>
    </row>
    <row r="126" spans="3:3" s="3" customFormat="1" ht="15.75" customHeight="1">
      <c r="C126" s="49"/>
    </row>
    <row r="127" spans="3:3" s="3" customFormat="1" ht="15.75" customHeight="1">
      <c r="C127" s="49"/>
    </row>
    <row r="128" spans="3:3" s="3" customFormat="1" ht="15.75" customHeight="1">
      <c r="C128" s="49"/>
    </row>
    <row r="129" spans="3:3" s="3" customFormat="1" ht="15.75" customHeight="1">
      <c r="C129" s="49"/>
    </row>
    <row r="130" spans="3:3" s="3" customFormat="1" ht="15.75" customHeight="1">
      <c r="C130" s="49"/>
    </row>
    <row r="131" spans="3:3" s="3" customFormat="1" ht="15.75" customHeight="1">
      <c r="C131" s="49"/>
    </row>
    <row r="132" spans="3:3" s="3" customFormat="1" ht="15.75" customHeight="1">
      <c r="C132" s="49"/>
    </row>
    <row r="133" spans="3:3" s="3" customFormat="1" ht="15.75" customHeight="1">
      <c r="C133" s="49"/>
    </row>
    <row r="134" spans="3:3" s="3" customFormat="1" ht="15.75" customHeight="1">
      <c r="C134" s="49"/>
    </row>
    <row r="135" spans="3:3" s="3" customFormat="1" ht="15.75" customHeight="1">
      <c r="C135" s="49"/>
    </row>
    <row r="136" spans="3:3" s="3" customFormat="1" ht="15.75" customHeight="1">
      <c r="C136" s="49"/>
    </row>
    <row r="137" spans="3:3" s="3" customFormat="1" ht="15.75" customHeight="1">
      <c r="C137" s="49"/>
    </row>
    <row r="138" spans="3:3" s="3" customFormat="1" ht="15.75" customHeight="1">
      <c r="C138" s="49"/>
    </row>
    <row r="139" spans="3:3" s="3" customFormat="1" ht="15.75" customHeight="1">
      <c r="C139" s="49"/>
    </row>
    <row r="140" spans="3:3" s="3" customFormat="1" ht="15.75" customHeight="1">
      <c r="C140" s="49"/>
    </row>
    <row r="141" spans="3:3" s="3" customFormat="1" ht="15.75" customHeight="1">
      <c r="C141" s="49"/>
    </row>
    <row r="142" spans="3:3" s="3" customFormat="1" ht="15.75" customHeight="1">
      <c r="C142" s="49"/>
    </row>
    <row r="143" spans="3:3" s="3" customFormat="1" ht="15.75" customHeight="1">
      <c r="C143" s="49"/>
    </row>
    <row r="144" spans="3:3" s="3" customFormat="1" ht="15.75" customHeight="1">
      <c r="C144" s="49"/>
    </row>
    <row r="145" spans="3:3" s="3" customFormat="1" ht="15.75" customHeight="1">
      <c r="C145" s="49"/>
    </row>
    <row r="146" spans="3:3" s="3" customFormat="1" ht="15.75" customHeight="1">
      <c r="C146" s="49"/>
    </row>
    <row r="147" spans="3:3" s="3" customFormat="1" ht="15.75" customHeight="1">
      <c r="C147" s="49"/>
    </row>
    <row r="148" spans="3:3" s="3" customFormat="1" ht="15.75" customHeight="1">
      <c r="C148" s="49"/>
    </row>
    <row r="149" spans="3:3" s="3" customFormat="1" ht="15.75" customHeight="1">
      <c r="C149" s="49"/>
    </row>
    <row r="150" spans="3:3" s="3" customFormat="1" ht="15.75" customHeight="1">
      <c r="C150" s="49"/>
    </row>
    <row r="151" spans="3:3" s="3" customFormat="1" ht="15.75" customHeight="1">
      <c r="C151" s="49"/>
    </row>
    <row r="152" spans="3:3" s="3" customFormat="1" ht="15.75" customHeight="1">
      <c r="C152" s="49"/>
    </row>
    <row r="153" spans="3:3" s="3" customFormat="1" ht="15.75" customHeight="1">
      <c r="C153" s="49"/>
    </row>
    <row r="154" spans="3:3" s="3" customFormat="1" ht="15.75" customHeight="1">
      <c r="C154" s="49"/>
    </row>
    <row r="155" spans="3:3" s="3" customFormat="1" ht="15.75" customHeight="1">
      <c r="C155" s="49"/>
    </row>
    <row r="156" spans="3:3" s="3" customFormat="1" ht="15.75" customHeight="1">
      <c r="C156" s="49"/>
    </row>
    <row r="157" spans="3:3" s="3" customFormat="1" ht="15.75" customHeight="1">
      <c r="C157" s="49"/>
    </row>
    <row r="158" spans="3:3" s="3" customFormat="1" ht="15.75" customHeight="1">
      <c r="C158" s="49"/>
    </row>
    <row r="159" spans="3:3" s="3" customFormat="1" ht="15.75" customHeight="1">
      <c r="C159" s="49"/>
    </row>
    <row r="160" spans="3:3" s="3" customFormat="1" ht="15.75" customHeight="1">
      <c r="C160" s="49"/>
    </row>
    <row r="161" spans="3:3" s="3" customFormat="1" ht="15.75" customHeight="1">
      <c r="C161" s="49"/>
    </row>
    <row r="162" spans="3:3" s="3" customFormat="1" ht="15.75" customHeight="1">
      <c r="C162" s="49"/>
    </row>
    <row r="163" spans="3:3" s="3" customFormat="1" ht="15.75" customHeight="1">
      <c r="C163" s="49"/>
    </row>
    <row r="164" spans="3:3" s="3" customFormat="1" ht="15.75" customHeight="1">
      <c r="C164" s="49"/>
    </row>
    <row r="165" spans="3:3" s="3" customFormat="1" ht="15.75" customHeight="1">
      <c r="C165" s="49"/>
    </row>
    <row r="166" spans="3:3" s="3" customFormat="1" ht="15.75" customHeight="1">
      <c r="C166" s="49"/>
    </row>
    <row r="167" spans="3:3" s="3" customFormat="1" ht="15.75" customHeight="1">
      <c r="C167" s="49"/>
    </row>
    <row r="168" spans="3:3" s="3" customFormat="1" ht="15.75" customHeight="1">
      <c r="C168" s="49"/>
    </row>
    <row r="169" spans="3:3" s="3" customFormat="1" ht="15.75" customHeight="1">
      <c r="C169" s="49"/>
    </row>
    <row r="170" spans="3:3" s="3" customFormat="1" ht="15.75" customHeight="1">
      <c r="C170" s="49"/>
    </row>
    <row r="171" spans="3:3" s="3" customFormat="1" ht="15.75" customHeight="1">
      <c r="C171" s="49"/>
    </row>
    <row r="172" spans="3:3" s="3" customFormat="1" ht="15.75" customHeight="1">
      <c r="C172" s="49"/>
    </row>
    <row r="173" spans="3:3" s="3" customFormat="1" ht="15.75" customHeight="1">
      <c r="C173" s="49"/>
    </row>
    <row r="174" spans="3:3" s="3" customFormat="1" ht="15.75" customHeight="1">
      <c r="C174" s="49"/>
    </row>
    <row r="175" spans="3:3" s="3" customFormat="1" ht="15.75" customHeight="1">
      <c r="C175" s="49"/>
    </row>
    <row r="176" spans="3:3" s="3" customFormat="1" ht="15.75" customHeight="1">
      <c r="C176" s="49"/>
    </row>
    <row r="177" spans="3:3" s="3" customFormat="1" ht="15.75" customHeight="1">
      <c r="C177" s="49"/>
    </row>
    <row r="178" spans="3:3" s="3" customFormat="1" ht="15.75" customHeight="1">
      <c r="C178" s="49"/>
    </row>
    <row r="179" spans="3:3" s="3" customFormat="1" ht="15.75" customHeight="1">
      <c r="C179" s="49"/>
    </row>
    <row r="180" spans="3:3" s="3" customFormat="1" ht="15.75" customHeight="1">
      <c r="C180" s="49"/>
    </row>
    <row r="181" spans="3:3" s="3" customFormat="1" ht="15.75" customHeight="1">
      <c r="C181" s="49"/>
    </row>
    <row r="182" spans="3:3" s="3" customFormat="1" ht="15.75" customHeight="1">
      <c r="C182" s="49"/>
    </row>
    <row r="183" spans="3:3" s="3" customFormat="1" ht="15.75" customHeight="1">
      <c r="C183" s="49"/>
    </row>
    <row r="184" spans="3:3" s="3" customFormat="1" ht="15.75" customHeight="1">
      <c r="C184" s="49"/>
    </row>
    <row r="185" spans="3:3" s="3" customFormat="1" ht="15.75" customHeight="1">
      <c r="C185" s="49"/>
    </row>
    <row r="186" spans="3:3" s="3" customFormat="1" ht="15.75" customHeight="1">
      <c r="C186" s="49"/>
    </row>
    <row r="187" spans="3:3" s="3" customFormat="1" ht="15.75" customHeight="1">
      <c r="C187" s="49"/>
    </row>
    <row r="188" spans="3:3" s="3" customFormat="1" ht="15.75" customHeight="1">
      <c r="C188" s="49"/>
    </row>
    <row r="189" spans="3:3" s="3" customFormat="1" ht="15.75" customHeight="1">
      <c r="C189" s="49"/>
    </row>
    <row r="190" spans="3:3" s="3" customFormat="1" ht="15.75" customHeight="1">
      <c r="C190" s="49"/>
    </row>
    <row r="191" spans="3:3" s="3" customFormat="1" ht="15.75" customHeight="1">
      <c r="C191" s="49"/>
    </row>
    <row r="192" spans="3:3" s="3" customFormat="1" ht="15.75" customHeight="1">
      <c r="C192" s="49"/>
    </row>
    <row r="193" spans="3:3" s="3" customFormat="1" ht="15.75" customHeight="1">
      <c r="C193" s="49"/>
    </row>
    <row r="194" spans="3:3" s="3" customFormat="1" ht="15.75" customHeight="1">
      <c r="C194" s="49"/>
    </row>
    <row r="195" spans="3:3" s="3" customFormat="1" ht="15.75" customHeight="1">
      <c r="C195" s="49"/>
    </row>
    <row r="196" spans="3:3" s="3" customFormat="1" ht="15.75" customHeight="1">
      <c r="C196" s="49"/>
    </row>
    <row r="197" spans="3:3" s="3" customFormat="1" ht="15.75" customHeight="1">
      <c r="C197" s="49"/>
    </row>
    <row r="198" spans="3:3" s="3" customFormat="1" ht="15.75" customHeight="1">
      <c r="C198" s="49"/>
    </row>
    <row r="199" spans="3:3" s="3" customFormat="1" ht="15.75" customHeight="1">
      <c r="C199" s="49"/>
    </row>
    <row r="200" spans="3:3" s="3" customFormat="1" ht="15.75" customHeight="1">
      <c r="C200" s="49"/>
    </row>
    <row r="201" spans="3:3" s="3" customFormat="1" ht="15.75" customHeight="1">
      <c r="C201" s="49"/>
    </row>
    <row r="202" spans="3:3" s="3" customFormat="1" ht="15.75" customHeight="1">
      <c r="C202" s="49"/>
    </row>
    <row r="212" spans="1:7" s="71" customFormat="1" ht="15.75" customHeight="1">
      <c r="A212" s="64"/>
      <c r="B212" s="64"/>
      <c r="C212" s="49"/>
      <c r="D212" s="64"/>
      <c r="E212" s="64"/>
      <c r="F212" s="64"/>
      <c r="G212" s="64"/>
    </row>
    <row r="213" spans="1:7" s="71" customFormat="1" ht="15.75" customHeight="1">
      <c r="A213" s="64"/>
      <c r="B213" s="64"/>
      <c r="C213" s="49"/>
      <c r="D213" s="64"/>
      <c r="E213" s="64"/>
      <c r="F213" s="64"/>
      <c r="G213" s="64"/>
    </row>
    <row r="214" spans="1:7" s="71" customFormat="1" ht="15.75" customHeight="1">
      <c r="A214" s="64"/>
      <c r="B214" s="64"/>
      <c r="C214" s="49"/>
      <c r="D214" s="64"/>
      <c r="E214" s="64"/>
      <c r="F214" s="64"/>
      <c r="G214" s="64"/>
    </row>
    <row r="215" spans="1:7" s="71" customFormat="1" ht="15.75" customHeight="1">
      <c r="A215" s="64"/>
      <c r="B215" s="64"/>
      <c r="C215" s="49"/>
      <c r="D215" s="64"/>
      <c r="E215" s="64"/>
      <c r="F215" s="64"/>
      <c r="G215" s="64"/>
    </row>
    <row r="216" spans="1:7" s="71" customFormat="1" ht="15.75" customHeight="1">
      <c r="A216" s="64"/>
      <c r="B216" s="64"/>
      <c r="C216" s="49"/>
      <c r="D216" s="64"/>
      <c r="E216" s="64"/>
      <c r="F216" s="64"/>
      <c r="G216" s="64"/>
    </row>
    <row r="217" spans="1:7" s="71" customFormat="1" ht="15.75" customHeight="1">
      <c r="A217" s="64"/>
      <c r="B217" s="64"/>
      <c r="C217" s="49"/>
      <c r="D217" s="64"/>
      <c r="E217" s="64"/>
      <c r="F217" s="64"/>
      <c r="G217" s="64"/>
    </row>
    <row r="218" spans="1:7" s="71" customFormat="1" ht="15.75" customHeight="1">
      <c r="A218" s="64"/>
      <c r="B218" s="64"/>
      <c r="C218" s="49"/>
      <c r="D218" s="64"/>
      <c r="E218" s="64"/>
      <c r="F218" s="64"/>
      <c r="G218" s="64"/>
    </row>
    <row r="219" spans="1:7" s="71" customFormat="1" ht="15.75" customHeight="1">
      <c r="A219" s="64"/>
      <c r="B219" s="64"/>
      <c r="C219" s="49"/>
      <c r="D219" s="64"/>
      <c r="E219" s="64"/>
      <c r="F219" s="64"/>
      <c r="G219" s="64"/>
    </row>
    <row r="220" spans="1:7" s="71" customFormat="1" ht="15.75" customHeight="1">
      <c r="A220" s="64"/>
      <c r="B220" s="64"/>
      <c r="C220" s="49"/>
      <c r="D220" s="64"/>
      <c r="E220" s="64"/>
      <c r="F220" s="64"/>
      <c r="G220" s="64"/>
    </row>
    <row r="221" spans="1:7" s="71" customFormat="1" ht="15.75" customHeight="1">
      <c r="A221" s="64"/>
      <c r="B221" s="64"/>
      <c r="C221" s="49"/>
      <c r="D221" s="64"/>
      <c r="E221" s="64"/>
      <c r="F221" s="64"/>
      <c r="G221" s="64"/>
    </row>
    <row r="222" spans="1:7" s="71" customFormat="1" ht="15.75" customHeight="1">
      <c r="A222" s="64"/>
      <c r="B222" s="64"/>
      <c r="C222" s="49"/>
      <c r="D222" s="64"/>
      <c r="E222" s="64"/>
      <c r="F222" s="64"/>
      <c r="G222" s="64"/>
    </row>
    <row r="223" spans="1:7" s="71" customFormat="1" ht="15.75" customHeight="1">
      <c r="A223" s="64"/>
      <c r="B223" s="64"/>
      <c r="C223" s="49"/>
      <c r="D223" s="64"/>
      <c r="E223" s="64"/>
      <c r="F223" s="64"/>
      <c r="G223" s="64"/>
    </row>
    <row r="224" spans="1:7" s="71" customFormat="1" ht="15.75" customHeight="1">
      <c r="A224" s="64"/>
      <c r="B224" s="64"/>
      <c r="C224" s="49"/>
      <c r="D224" s="64"/>
      <c r="E224" s="64"/>
      <c r="F224" s="64"/>
      <c r="G224" s="64"/>
    </row>
    <row r="225" spans="1:7" s="71" customFormat="1" ht="15.75" customHeight="1">
      <c r="A225" s="64"/>
      <c r="B225" s="64"/>
      <c r="C225" s="49"/>
      <c r="D225" s="64"/>
      <c r="E225" s="64"/>
      <c r="F225" s="64"/>
      <c r="G225" s="64"/>
    </row>
    <row r="226" spans="1:7" s="71" customFormat="1" ht="15.75" customHeight="1">
      <c r="A226" s="64"/>
      <c r="B226" s="64"/>
      <c r="C226" s="49"/>
      <c r="D226" s="64"/>
      <c r="E226" s="64"/>
      <c r="F226" s="64"/>
      <c r="G226" s="64"/>
    </row>
    <row r="227" spans="1:7" s="71" customFormat="1" ht="15.75" customHeight="1">
      <c r="A227" s="64"/>
      <c r="B227" s="64"/>
      <c r="C227" s="49"/>
      <c r="D227" s="64"/>
      <c r="E227" s="64"/>
      <c r="F227" s="64"/>
      <c r="G227" s="64"/>
    </row>
    <row r="228" spans="1:7" s="71" customFormat="1" ht="15.75" customHeight="1">
      <c r="A228" s="64"/>
      <c r="B228" s="64"/>
      <c r="C228" s="49"/>
      <c r="D228" s="64"/>
      <c r="E228" s="64"/>
      <c r="F228" s="64"/>
      <c r="G228" s="64"/>
    </row>
    <row r="229" spans="1:7" s="71" customFormat="1" ht="15.75" customHeight="1">
      <c r="A229" s="64"/>
      <c r="B229" s="64"/>
      <c r="C229" s="49"/>
      <c r="D229" s="64"/>
      <c r="E229" s="64"/>
      <c r="F229" s="64"/>
      <c r="G229" s="64"/>
    </row>
    <row r="230" spans="1:7" s="71" customFormat="1" ht="15.75" customHeight="1">
      <c r="A230" s="64"/>
      <c r="B230" s="64"/>
      <c r="C230" s="49"/>
      <c r="D230" s="64"/>
      <c r="E230" s="64"/>
      <c r="F230" s="64"/>
      <c r="G230" s="64"/>
    </row>
    <row r="231" spans="1:7" s="71" customFormat="1" ht="15.75" customHeight="1">
      <c r="A231" s="64"/>
      <c r="B231" s="64"/>
      <c r="C231" s="49"/>
      <c r="D231" s="64"/>
      <c r="E231" s="64"/>
      <c r="F231" s="64"/>
      <c r="G231" s="64"/>
    </row>
    <row r="232" spans="1:7" s="71" customFormat="1" ht="15.75" customHeight="1">
      <c r="A232" s="64"/>
      <c r="B232" s="64"/>
      <c r="C232" s="49"/>
      <c r="D232" s="64"/>
      <c r="E232" s="64"/>
      <c r="F232" s="64"/>
      <c r="G232" s="64"/>
    </row>
    <row r="233" spans="1:7" s="71" customFormat="1" ht="15.75" customHeight="1">
      <c r="A233" s="64"/>
      <c r="B233" s="64"/>
      <c r="C233" s="49"/>
      <c r="D233" s="64"/>
      <c r="E233" s="64"/>
      <c r="F233" s="64"/>
      <c r="G233" s="64"/>
    </row>
    <row r="234" spans="1:7" s="71" customFormat="1" ht="15.75" customHeight="1">
      <c r="A234" s="64"/>
      <c r="B234" s="64"/>
      <c r="C234" s="49"/>
      <c r="D234" s="64"/>
      <c r="E234" s="64"/>
      <c r="F234" s="64"/>
      <c r="G234" s="64"/>
    </row>
    <row r="235" spans="1:7" s="71" customFormat="1" ht="15.75" customHeight="1">
      <c r="A235" s="64"/>
      <c r="B235" s="64"/>
      <c r="C235" s="49"/>
      <c r="D235" s="64"/>
      <c r="E235" s="64"/>
      <c r="F235" s="64"/>
      <c r="G235" s="64"/>
    </row>
    <row r="236" spans="1:7" s="71" customFormat="1" ht="15.75" customHeight="1">
      <c r="A236" s="64"/>
      <c r="B236" s="64"/>
      <c r="C236" s="49"/>
      <c r="D236" s="64"/>
      <c r="E236" s="64"/>
      <c r="F236" s="64"/>
      <c r="G236" s="64"/>
    </row>
    <row r="237" spans="1:7" s="71" customFormat="1" ht="15.75" customHeight="1">
      <c r="A237" s="64"/>
      <c r="B237" s="64"/>
      <c r="C237" s="49"/>
      <c r="D237" s="64"/>
      <c r="E237" s="64"/>
      <c r="F237" s="64"/>
      <c r="G237" s="64"/>
    </row>
    <row r="238" spans="1:7" s="71" customFormat="1" ht="15.75" customHeight="1">
      <c r="A238" s="64"/>
      <c r="B238" s="64"/>
      <c r="C238" s="49"/>
      <c r="D238" s="64"/>
      <c r="E238" s="64"/>
      <c r="F238" s="64"/>
      <c r="G238" s="64"/>
    </row>
    <row r="239" spans="1:7" s="71" customFormat="1" ht="15.75" customHeight="1">
      <c r="A239" s="64"/>
      <c r="B239" s="64"/>
      <c r="C239" s="49"/>
      <c r="D239" s="64"/>
      <c r="E239" s="64"/>
      <c r="F239" s="64"/>
      <c r="G239" s="64"/>
    </row>
    <row r="240" spans="1:7" s="71" customFormat="1" ht="15.75" customHeight="1">
      <c r="A240" s="64"/>
      <c r="B240" s="64"/>
      <c r="C240" s="49"/>
      <c r="D240" s="64"/>
      <c r="E240" s="64"/>
      <c r="F240" s="64"/>
      <c r="G240" s="64"/>
    </row>
    <row r="241" spans="1:7" s="71" customFormat="1" ht="15.75" customHeight="1">
      <c r="A241" s="64"/>
      <c r="B241" s="64"/>
      <c r="C241" s="49"/>
      <c r="D241" s="64"/>
      <c r="E241" s="64"/>
      <c r="F241" s="64"/>
      <c r="G241" s="64"/>
    </row>
    <row r="242" spans="1:7" s="71" customFormat="1" ht="15.75" customHeight="1">
      <c r="A242" s="64"/>
      <c r="B242" s="64"/>
      <c r="C242" s="49"/>
      <c r="D242" s="64"/>
      <c r="E242" s="64"/>
      <c r="F242" s="64"/>
      <c r="G242" s="64"/>
    </row>
    <row r="243" spans="1:7" s="71" customFormat="1" ht="15.75" customHeight="1">
      <c r="A243" s="64"/>
      <c r="B243" s="64"/>
      <c r="C243" s="49"/>
      <c r="D243" s="64"/>
      <c r="E243" s="64"/>
      <c r="F243" s="64"/>
      <c r="G243" s="64"/>
    </row>
    <row r="244" spans="1:7" s="71" customFormat="1" ht="15.75" customHeight="1">
      <c r="A244" s="64"/>
      <c r="B244" s="64"/>
      <c r="C244" s="49"/>
      <c r="D244" s="64"/>
      <c r="E244" s="64"/>
      <c r="F244" s="64"/>
      <c r="G244" s="64"/>
    </row>
    <row r="245" spans="1:7" s="71" customFormat="1" ht="15.75" customHeight="1">
      <c r="A245" s="64"/>
      <c r="B245" s="64"/>
      <c r="C245" s="49"/>
      <c r="D245" s="64"/>
      <c r="E245" s="64"/>
      <c r="F245" s="64"/>
      <c r="G245" s="64"/>
    </row>
    <row r="246" spans="1:7" s="71" customFormat="1" ht="15.75" customHeight="1">
      <c r="A246" s="64"/>
      <c r="B246" s="64"/>
      <c r="C246" s="49"/>
      <c r="D246" s="64"/>
      <c r="E246" s="64"/>
      <c r="F246" s="64"/>
      <c r="G246" s="64"/>
    </row>
    <row r="247" spans="1:7" s="71" customFormat="1" ht="15.75" customHeight="1">
      <c r="A247" s="64"/>
      <c r="B247" s="64"/>
      <c r="C247" s="49"/>
      <c r="D247" s="64"/>
      <c r="E247" s="64"/>
      <c r="F247" s="64"/>
      <c r="G247" s="64"/>
    </row>
    <row r="248" spans="1:7" s="71" customFormat="1" ht="15.75" customHeight="1">
      <c r="A248" s="64"/>
      <c r="B248" s="64"/>
      <c r="C248" s="49"/>
      <c r="D248" s="64"/>
      <c r="E248" s="64"/>
      <c r="F248" s="64"/>
      <c r="G248" s="64"/>
    </row>
    <row r="249" spans="1:7" s="71" customFormat="1" ht="15.75" customHeight="1">
      <c r="A249" s="64"/>
      <c r="B249" s="64"/>
      <c r="C249" s="49"/>
      <c r="D249" s="64"/>
      <c r="E249" s="64"/>
      <c r="F249" s="64"/>
      <c r="G249" s="64"/>
    </row>
    <row r="250" spans="1:7" s="71" customFormat="1" ht="15.75" customHeight="1">
      <c r="A250" s="64"/>
      <c r="B250" s="64"/>
      <c r="C250" s="49"/>
      <c r="D250" s="64"/>
      <c r="E250" s="64"/>
      <c r="F250" s="64"/>
      <c r="G250" s="64"/>
    </row>
    <row r="251" spans="1:7" s="71" customFormat="1" ht="15.75" customHeight="1">
      <c r="A251" s="64"/>
      <c r="B251" s="64"/>
      <c r="C251" s="49"/>
      <c r="D251" s="64"/>
      <c r="E251" s="64"/>
      <c r="F251" s="64"/>
      <c r="G251" s="64"/>
    </row>
    <row r="1942" spans="1:7" s="71" customFormat="1" ht="15.75" customHeight="1">
      <c r="A1942" s="64"/>
      <c r="B1942" s="64"/>
      <c r="C1942" s="49"/>
      <c r="D1942" s="64"/>
      <c r="E1942" s="64"/>
      <c r="F1942" s="64"/>
      <c r="G1942" s="64"/>
    </row>
  </sheetData>
  <sheetProtection algorithmName="SHA-512" hashValue="lVFfcSSbBs+D0gzYTDX4W2wrptSMIzTCF/LRAvak7/6nom53lZxVKa3brgU2O+Zm42/3NmSsO4EC/fMVI3aMcA==" saltValue="T6ganKjM+K/+3q63jGdcEQ==" spinCount="100000" sheet="1" objects="1" scenarios="1" insertColumns="0" insertRows="0" deleteColumns="0" deleteRows="0"/>
  <pageMargins left="0.98425196850393704" right="0.51181102362204722" top="0.98425196850393704" bottom="0.78740157480314965" header="0.51181102362204722" footer="0.51181102362204722"/>
  <pageSetup scale="64" firstPageNumber="5" orientation="portrait" useFirstPageNumber="1" r:id="rId1"/>
  <headerFooter alignWithMargins="0">
    <oddFooter>&amp;C&amp;"Verdana,Normal"-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C64"/>
  <sheetViews>
    <sheetView view="pageBreakPreview" zoomScale="85" zoomScaleNormal="100" zoomScaleSheetLayoutView="85" workbookViewId="0">
      <selection activeCell="A32" sqref="A32"/>
    </sheetView>
  </sheetViews>
  <sheetFormatPr baseColWidth="10" defaultColWidth="11.42578125" defaultRowHeight="12.75"/>
  <cols>
    <col min="1" max="2" width="11.42578125" style="89"/>
    <col min="3" max="3" width="60.7109375" style="89" customWidth="1"/>
    <col min="4" max="4" width="22.85546875" style="100" customWidth="1"/>
    <col min="5" max="12" width="22" style="100" customWidth="1"/>
    <col min="13" max="13" width="18.140625" style="100" bestFit="1" customWidth="1"/>
    <col min="14" max="14" width="19.28515625" style="89" customWidth="1"/>
    <col min="15" max="15" width="14.7109375" style="89" bestFit="1" customWidth="1"/>
    <col min="16" max="16384" width="11.42578125" style="89"/>
  </cols>
  <sheetData>
    <row r="1" spans="3:16" s="103" customFormat="1" ht="15.75">
      <c r="C1" s="228" t="s">
        <v>102</v>
      </c>
      <c r="D1" s="229"/>
      <c r="E1" s="229"/>
      <c r="F1" s="229"/>
      <c r="G1" s="229"/>
      <c r="H1" s="229"/>
      <c r="I1" s="229"/>
      <c r="J1" s="229"/>
      <c r="K1" s="229"/>
      <c r="L1" s="229"/>
      <c r="M1" s="101"/>
      <c r="N1" s="102"/>
      <c r="O1" s="102"/>
    </row>
    <row r="2" spans="3:16" s="80" customFormat="1" ht="14.25">
      <c r="C2" s="230" t="s">
        <v>176</v>
      </c>
      <c r="D2" s="231"/>
      <c r="E2" s="231"/>
      <c r="F2" s="231"/>
      <c r="G2" s="231"/>
      <c r="H2" s="231"/>
      <c r="I2" s="231"/>
      <c r="J2" s="231"/>
      <c r="K2" s="231"/>
      <c r="L2" s="231"/>
      <c r="M2" s="81"/>
      <c r="N2" s="82"/>
      <c r="O2" s="82"/>
    </row>
    <row r="3" spans="3:16" s="80" customFormat="1" ht="14.25">
      <c r="C3" s="230" t="s">
        <v>101</v>
      </c>
      <c r="D3" s="231"/>
      <c r="E3" s="231"/>
      <c r="F3" s="231"/>
      <c r="G3" s="231"/>
      <c r="H3" s="231"/>
      <c r="I3" s="231"/>
      <c r="J3" s="231"/>
      <c r="K3" s="231"/>
      <c r="L3" s="231"/>
      <c r="M3" s="81"/>
      <c r="N3" s="82"/>
      <c r="O3" s="82"/>
    </row>
    <row r="4" spans="3:16" s="80" customFormat="1" ht="14.25">
      <c r="C4" s="276" t="s">
        <v>103</v>
      </c>
      <c r="D4" s="277"/>
      <c r="E4" s="277"/>
      <c r="F4" s="277"/>
      <c r="G4" s="277"/>
      <c r="H4" s="277"/>
      <c r="I4" s="277"/>
      <c r="J4" s="277"/>
      <c r="K4" s="277"/>
      <c r="L4" s="277"/>
      <c r="M4" s="81"/>
      <c r="N4" s="82"/>
      <c r="O4" s="82"/>
    </row>
    <row r="5" spans="3:16" s="80" customFormat="1" ht="14.25">
      <c r="C5" s="232"/>
      <c r="D5" s="233"/>
      <c r="E5" s="233"/>
      <c r="F5" s="233"/>
      <c r="G5" s="233"/>
      <c r="H5" s="233"/>
      <c r="I5" s="233"/>
      <c r="J5" s="233"/>
      <c r="K5" s="233"/>
      <c r="L5" s="233"/>
      <c r="M5" s="81"/>
      <c r="N5" s="82"/>
      <c r="O5" s="82"/>
    </row>
    <row r="6" spans="3:16">
      <c r="C6" s="234"/>
      <c r="D6" s="235"/>
      <c r="E6" s="235"/>
      <c r="F6" s="235"/>
      <c r="G6" s="235"/>
      <c r="H6" s="235"/>
      <c r="I6" s="235"/>
      <c r="J6" s="235"/>
      <c r="K6" s="235"/>
      <c r="L6" s="235"/>
      <c r="M6" s="90"/>
      <c r="N6" s="91"/>
      <c r="O6" s="91"/>
    </row>
    <row r="7" spans="3:16" ht="25.5" customHeight="1">
      <c r="C7" s="236"/>
      <c r="D7" s="298" t="s">
        <v>104</v>
      </c>
      <c r="E7" s="299" t="s">
        <v>105</v>
      </c>
      <c r="F7" s="299"/>
      <c r="G7" s="299"/>
      <c r="H7" s="298" t="s">
        <v>21</v>
      </c>
      <c r="I7" s="300" t="s">
        <v>224</v>
      </c>
      <c r="J7" s="298" t="s">
        <v>178</v>
      </c>
      <c r="K7" s="298" t="s">
        <v>220</v>
      </c>
      <c r="L7" s="298" t="s">
        <v>222</v>
      </c>
      <c r="M7" s="87"/>
      <c r="N7" s="88"/>
      <c r="O7" s="88"/>
    </row>
    <row r="8" spans="3:16" ht="69" customHeight="1">
      <c r="C8" s="236"/>
      <c r="D8" s="298"/>
      <c r="E8" s="237" t="s">
        <v>106</v>
      </c>
      <c r="F8" s="237" t="s">
        <v>107</v>
      </c>
      <c r="G8" s="237" t="s">
        <v>108</v>
      </c>
      <c r="H8" s="298"/>
      <c r="I8" s="300"/>
      <c r="J8" s="298"/>
      <c r="K8" s="298"/>
      <c r="L8" s="298"/>
      <c r="M8" s="87"/>
      <c r="N8" s="88"/>
      <c r="O8" s="88"/>
    </row>
    <row r="9" spans="3:16">
      <c r="C9" s="238"/>
      <c r="D9" s="239"/>
      <c r="E9" s="239"/>
      <c r="F9" s="239"/>
      <c r="G9" s="239"/>
      <c r="H9" s="239"/>
      <c r="I9" s="239"/>
      <c r="J9" s="239"/>
      <c r="K9" s="239"/>
      <c r="L9" s="240"/>
      <c r="M9" s="83"/>
      <c r="N9" s="6"/>
      <c r="O9" s="6"/>
    </row>
    <row r="10" spans="3:16" ht="21" customHeight="1">
      <c r="C10" s="241" t="s">
        <v>109</v>
      </c>
      <c r="D10" s="242">
        <v>1062556872</v>
      </c>
      <c r="E10" s="242">
        <v>138296495</v>
      </c>
      <c r="F10" s="242">
        <v>49346690</v>
      </c>
      <c r="G10" s="242">
        <v>37836918</v>
      </c>
      <c r="H10" s="242">
        <v>274380766</v>
      </c>
      <c r="I10" s="242">
        <v>-44839003</v>
      </c>
      <c r="J10" s="242">
        <v>105280912</v>
      </c>
      <c r="K10" s="242">
        <v>18277590</v>
      </c>
      <c r="L10" s="242">
        <f>SUM(D10:K10)</f>
        <v>1641137240</v>
      </c>
      <c r="M10" s="83"/>
      <c r="N10" s="92"/>
      <c r="O10" s="84"/>
      <c r="P10" s="93"/>
    </row>
    <row r="11" spans="3:16">
      <c r="C11" s="238"/>
      <c r="D11" s="243"/>
      <c r="E11" s="243"/>
      <c r="F11" s="243"/>
      <c r="G11" s="243"/>
      <c r="H11" s="243"/>
      <c r="I11" s="243"/>
      <c r="J11" s="243"/>
      <c r="K11" s="243"/>
      <c r="L11" s="243"/>
      <c r="M11" s="83"/>
      <c r="N11" s="85"/>
      <c r="O11" s="85"/>
    </row>
    <row r="12" spans="3:16">
      <c r="C12" s="244" t="s">
        <v>177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4">
        <v>105280912</v>
      </c>
      <c r="J12" s="124">
        <v>-105280912</v>
      </c>
      <c r="K12" s="124"/>
      <c r="L12" s="127">
        <v>0</v>
      </c>
      <c r="M12" s="86"/>
      <c r="N12" s="55"/>
      <c r="O12" s="55"/>
    </row>
    <row r="13" spans="3:16">
      <c r="C13" s="245" t="s">
        <v>111</v>
      </c>
      <c r="D13" s="127"/>
      <c r="E13" s="127"/>
      <c r="F13" s="127"/>
      <c r="G13" s="127"/>
      <c r="H13" s="127"/>
      <c r="I13" s="127"/>
      <c r="J13" s="127"/>
      <c r="K13" s="127"/>
      <c r="L13" s="127"/>
      <c r="M13" s="86"/>
      <c r="N13" s="55"/>
      <c r="O13" s="55"/>
    </row>
    <row r="14" spans="3:16">
      <c r="C14" s="245" t="s">
        <v>112</v>
      </c>
      <c r="D14" s="127"/>
      <c r="E14" s="127"/>
      <c r="F14" s="127"/>
      <c r="G14" s="127"/>
      <c r="H14" s="127"/>
      <c r="I14" s="127"/>
      <c r="J14" s="127"/>
      <c r="K14" s="127"/>
      <c r="L14" s="127"/>
      <c r="M14" s="86"/>
      <c r="N14" s="55"/>
      <c r="O14" s="55"/>
    </row>
    <row r="15" spans="3:16">
      <c r="C15" s="246" t="s">
        <v>113</v>
      </c>
      <c r="D15" s="127"/>
      <c r="E15" s="127"/>
      <c r="F15" s="127"/>
      <c r="G15" s="127"/>
      <c r="H15" s="127"/>
      <c r="I15" s="127"/>
      <c r="J15" s="127"/>
      <c r="K15" s="127"/>
      <c r="L15" s="127"/>
      <c r="M15" s="86"/>
      <c r="N15" s="55"/>
      <c r="O15" s="55"/>
    </row>
    <row r="16" spans="3:16">
      <c r="C16" s="247" t="s">
        <v>114</v>
      </c>
      <c r="D16" s="127"/>
      <c r="E16" s="127"/>
      <c r="F16" s="127"/>
      <c r="G16" s="127"/>
      <c r="H16" s="127"/>
      <c r="I16" s="127"/>
      <c r="J16" s="127"/>
      <c r="K16" s="127"/>
      <c r="L16" s="127"/>
      <c r="M16" s="86"/>
      <c r="N16" s="55"/>
      <c r="O16" s="55"/>
    </row>
    <row r="17" spans="3:16">
      <c r="C17" s="246" t="s">
        <v>115</v>
      </c>
      <c r="D17" s="127"/>
      <c r="E17" s="127"/>
      <c r="F17" s="127"/>
      <c r="G17" s="127"/>
      <c r="H17" s="127"/>
      <c r="I17" s="127"/>
      <c r="J17" s="127"/>
      <c r="K17" s="127"/>
      <c r="L17" s="127"/>
      <c r="M17" s="86"/>
      <c r="N17" s="55"/>
      <c r="O17" s="55"/>
    </row>
    <row r="18" spans="3:16">
      <c r="C18" s="247" t="s">
        <v>116</v>
      </c>
      <c r="D18" s="127"/>
      <c r="E18" s="127"/>
      <c r="F18" s="127"/>
      <c r="G18" s="127"/>
      <c r="H18" s="127"/>
      <c r="I18" s="127"/>
      <c r="J18" s="127"/>
      <c r="K18" s="127"/>
      <c r="L18" s="127"/>
      <c r="M18" s="86"/>
      <c r="N18" s="55"/>
      <c r="O18" s="55"/>
    </row>
    <row r="19" spans="3:16">
      <c r="C19" s="247" t="s">
        <v>205</v>
      </c>
      <c r="D19" s="127"/>
      <c r="E19" s="127"/>
      <c r="F19" s="127"/>
      <c r="G19" s="127"/>
      <c r="H19" s="127"/>
      <c r="I19" s="127"/>
      <c r="J19" s="127"/>
      <c r="K19" s="127"/>
      <c r="L19" s="127"/>
      <c r="M19" s="86"/>
      <c r="N19" s="55"/>
      <c r="O19" s="55"/>
    </row>
    <row r="20" spans="3:16">
      <c r="C20" s="247" t="s">
        <v>206</v>
      </c>
      <c r="D20" s="127">
        <v>0</v>
      </c>
      <c r="E20" s="124">
        <v>10048963</v>
      </c>
      <c r="F20" s="127">
        <v>0</v>
      </c>
      <c r="G20" s="124">
        <v>2570539</v>
      </c>
      <c r="H20" s="127">
        <v>0</v>
      </c>
      <c r="I20" s="124">
        <v>-100386700</v>
      </c>
      <c r="J20" s="127">
        <v>0</v>
      </c>
      <c r="K20" s="127">
        <v>0</v>
      </c>
      <c r="L20" s="124">
        <f>SUM(D20:K20)</f>
        <v>-87767198</v>
      </c>
      <c r="M20" s="86"/>
      <c r="N20" s="55"/>
      <c r="O20" s="55"/>
    </row>
    <row r="21" spans="3:16">
      <c r="C21" s="245" t="s">
        <v>110</v>
      </c>
      <c r="D21" s="127">
        <v>0</v>
      </c>
      <c r="E21" s="124">
        <v>758374</v>
      </c>
      <c r="F21" s="127">
        <v>0</v>
      </c>
      <c r="G21" s="124">
        <v>35970</v>
      </c>
      <c r="H21" s="124">
        <v>9881629</v>
      </c>
      <c r="I21" s="124">
        <v>2700153</v>
      </c>
      <c r="J21" s="127">
        <v>0</v>
      </c>
      <c r="K21" s="124">
        <v>-1082313</v>
      </c>
      <c r="L21" s="124">
        <f>SUM(D21:K21)</f>
        <v>12293813</v>
      </c>
      <c r="M21" s="86"/>
      <c r="N21" s="55"/>
      <c r="O21" s="85"/>
    </row>
    <row r="22" spans="3:16" ht="15">
      <c r="C22" s="248" t="s">
        <v>178</v>
      </c>
      <c r="D22" s="183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29">
        <v>113916557</v>
      </c>
      <c r="K22" s="129">
        <f>+'Estado de Resultados'!F91</f>
        <v>2170899</v>
      </c>
      <c r="L22" s="129">
        <f>SUM(D22:K22)</f>
        <v>116087456</v>
      </c>
      <c r="M22" s="86"/>
      <c r="N22" s="55"/>
      <c r="O22" s="55"/>
    </row>
    <row r="23" spans="3:16">
      <c r="C23" s="249"/>
      <c r="D23" s="243"/>
      <c r="E23" s="243"/>
      <c r="F23" s="243"/>
      <c r="G23" s="243"/>
      <c r="H23" s="243"/>
      <c r="I23" s="243"/>
      <c r="J23" s="243"/>
      <c r="K23" s="243"/>
      <c r="L23" s="243"/>
      <c r="M23" s="86"/>
      <c r="N23" s="55"/>
      <c r="O23" s="55"/>
    </row>
    <row r="24" spans="3:16">
      <c r="C24" s="241" t="s">
        <v>117</v>
      </c>
      <c r="D24" s="124">
        <f t="shared" ref="D24:G24" si="0">SUM(D10:D22)</f>
        <v>1062556872</v>
      </c>
      <c r="E24" s="124">
        <f t="shared" si="0"/>
        <v>149103832</v>
      </c>
      <c r="F24" s="124">
        <f t="shared" si="0"/>
        <v>49346690</v>
      </c>
      <c r="G24" s="124">
        <f t="shared" si="0"/>
        <v>40443427</v>
      </c>
      <c r="H24" s="124">
        <f>SUM(H10:H22)</f>
        <v>284262395</v>
      </c>
      <c r="I24" s="124">
        <f>SUM(I10:I22)</f>
        <v>-37244638</v>
      </c>
      <c r="J24" s="124">
        <f>SUM(J10:J22)</f>
        <v>113916557</v>
      </c>
      <c r="K24" s="124">
        <f>SUM(K10:K22)</f>
        <v>19366176</v>
      </c>
      <c r="L24" s="124">
        <f>SUM(L10:L22)</f>
        <v>1681751311</v>
      </c>
      <c r="M24" s="86"/>
      <c r="N24" s="55"/>
      <c r="O24" s="55"/>
    </row>
    <row r="25" spans="3:16">
      <c r="C25" s="238"/>
      <c r="D25" s="243"/>
      <c r="E25" s="243"/>
      <c r="F25" s="243"/>
      <c r="G25" s="243"/>
      <c r="H25" s="243"/>
      <c r="I25" s="243"/>
      <c r="J25" s="243"/>
      <c r="K25" s="243"/>
      <c r="L25" s="243"/>
      <c r="M25" s="86"/>
      <c r="N25" s="55"/>
      <c r="O25" s="55"/>
    </row>
    <row r="26" spans="3:16">
      <c r="C26" s="244" t="s">
        <v>177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4">
        <v>113916557</v>
      </c>
      <c r="J26" s="124">
        <v>-113916557</v>
      </c>
      <c r="K26" s="124"/>
      <c r="L26" s="127">
        <v>0</v>
      </c>
      <c r="M26" s="86"/>
      <c r="N26" s="55"/>
      <c r="O26" s="55"/>
    </row>
    <row r="27" spans="3:16">
      <c r="C27" s="244" t="s">
        <v>111</v>
      </c>
      <c r="D27" s="127"/>
      <c r="E27" s="127"/>
      <c r="F27" s="127"/>
      <c r="G27" s="127"/>
      <c r="H27" s="127"/>
      <c r="I27" s="127"/>
      <c r="J27" s="127"/>
      <c r="K27" s="127"/>
      <c r="L27" s="127"/>
      <c r="M27" s="86"/>
      <c r="N27" s="55"/>
      <c r="O27" s="55"/>
    </row>
    <row r="28" spans="3:16">
      <c r="C28" s="245" t="s">
        <v>112</v>
      </c>
      <c r="D28" s="127"/>
      <c r="E28" s="127"/>
      <c r="F28" s="127"/>
      <c r="G28" s="127"/>
      <c r="H28" s="127"/>
      <c r="I28" s="127"/>
      <c r="J28" s="127"/>
      <c r="K28" s="127"/>
      <c r="L28" s="127"/>
      <c r="M28" s="86"/>
      <c r="N28" s="55"/>
      <c r="O28" s="55"/>
      <c r="P28" s="94"/>
    </row>
    <row r="29" spans="3:16">
      <c r="C29" s="246" t="s">
        <v>160</v>
      </c>
      <c r="D29" s="127"/>
      <c r="E29" s="127"/>
      <c r="F29" s="127"/>
      <c r="G29" s="127"/>
      <c r="H29" s="127"/>
      <c r="I29" s="127"/>
      <c r="J29" s="127"/>
      <c r="K29" s="127"/>
      <c r="L29" s="127"/>
      <c r="M29" s="86"/>
      <c r="N29" s="55"/>
      <c r="O29" s="55"/>
      <c r="P29" s="95"/>
    </row>
    <row r="30" spans="3:16">
      <c r="C30" s="247" t="s">
        <v>114</v>
      </c>
      <c r="D30" s="127"/>
      <c r="E30" s="127"/>
      <c r="F30" s="127"/>
      <c r="G30" s="127"/>
      <c r="H30" s="127"/>
      <c r="I30" s="127"/>
      <c r="J30" s="127"/>
      <c r="K30" s="127"/>
      <c r="L30" s="127"/>
      <c r="M30" s="86"/>
      <c r="N30" s="55"/>
      <c r="O30" s="55"/>
      <c r="P30" s="96"/>
    </row>
    <row r="31" spans="3:16">
      <c r="C31" s="246" t="s">
        <v>209</v>
      </c>
      <c r="D31" s="127"/>
      <c r="E31" s="127"/>
      <c r="F31" s="127"/>
      <c r="G31" s="127"/>
      <c r="H31" s="127"/>
      <c r="I31" s="127"/>
      <c r="J31" s="127"/>
      <c r="K31" s="127"/>
      <c r="L31" s="127"/>
      <c r="M31" s="86"/>
      <c r="N31" s="55"/>
      <c r="O31" s="55"/>
      <c r="P31" s="96"/>
    </row>
    <row r="32" spans="3:16">
      <c r="C32" s="247" t="s">
        <v>116</v>
      </c>
      <c r="D32" s="127"/>
      <c r="E32" s="127"/>
      <c r="F32" s="127"/>
      <c r="G32" s="127"/>
      <c r="H32" s="127"/>
      <c r="I32" s="127"/>
      <c r="J32" s="127"/>
      <c r="K32" s="127"/>
      <c r="L32" s="127"/>
      <c r="M32" s="86"/>
      <c r="N32" s="55"/>
      <c r="O32" s="55"/>
      <c r="P32" s="96"/>
    </row>
    <row r="33" spans="3:16">
      <c r="C33" s="247" t="s">
        <v>207</v>
      </c>
      <c r="D33" s="127"/>
      <c r="E33" s="127"/>
      <c r="F33" s="127"/>
      <c r="G33" s="127"/>
      <c r="H33" s="127"/>
      <c r="I33" s="127"/>
      <c r="J33" s="127"/>
      <c r="K33" s="127"/>
      <c r="L33" s="127"/>
      <c r="M33" s="86"/>
      <c r="N33" s="55"/>
      <c r="O33" s="55"/>
      <c r="P33" s="96"/>
    </row>
    <row r="34" spans="3:16">
      <c r="C34" s="250" t="s">
        <v>208</v>
      </c>
      <c r="D34" s="127">
        <v>0</v>
      </c>
      <c r="E34" s="124">
        <v>8287982</v>
      </c>
      <c r="F34" s="127">
        <v>0</v>
      </c>
      <c r="G34" s="124">
        <v>-5444174</v>
      </c>
      <c r="H34" s="127">
        <v>0</v>
      </c>
      <c r="I34" s="124">
        <v>-82864966</v>
      </c>
      <c r="J34" s="127">
        <v>0</v>
      </c>
      <c r="K34" s="127">
        <v>0</v>
      </c>
      <c r="L34" s="124">
        <f>SUM(D34:K34)</f>
        <v>-80021158</v>
      </c>
      <c r="M34" s="86"/>
      <c r="N34" s="55"/>
      <c r="O34" s="55"/>
      <c r="P34" s="96"/>
    </row>
    <row r="35" spans="3:16">
      <c r="C35" s="245" t="s">
        <v>110</v>
      </c>
      <c r="D35" s="127">
        <v>0</v>
      </c>
      <c r="E35" s="124">
        <v>592537</v>
      </c>
      <c r="F35" s="127">
        <v>0</v>
      </c>
      <c r="G35" s="127">
        <v>0</v>
      </c>
      <c r="H35" s="124">
        <v>-22332849</v>
      </c>
      <c r="I35" s="124">
        <v>-865619</v>
      </c>
      <c r="J35" s="127">
        <v>0</v>
      </c>
      <c r="K35" s="124">
        <v>-886615</v>
      </c>
      <c r="L35" s="124">
        <f>SUM(D35:K35)</f>
        <v>-23492546</v>
      </c>
      <c r="M35" s="86"/>
      <c r="N35" s="55"/>
      <c r="O35" s="55"/>
      <c r="P35" s="96"/>
    </row>
    <row r="36" spans="3:16" ht="15">
      <c r="C36" s="248" t="s">
        <v>178</v>
      </c>
      <c r="D36" s="183">
        <v>0</v>
      </c>
      <c r="E36" s="183">
        <v>0</v>
      </c>
      <c r="F36" s="183">
        <v>0</v>
      </c>
      <c r="G36" s="183">
        <v>0</v>
      </c>
      <c r="H36" s="183">
        <v>0</v>
      </c>
      <c r="I36" s="183">
        <v>0</v>
      </c>
      <c r="J36" s="129">
        <v>90304427</v>
      </c>
      <c r="K36" s="129">
        <f>+'Estado de Resultados'!E91</f>
        <v>2712635</v>
      </c>
      <c r="L36" s="129">
        <f>SUM(D36:K36)</f>
        <v>93017062</v>
      </c>
      <c r="M36" s="86"/>
      <c r="N36" s="55"/>
      <c r="O36" s="55"/>
      <c r="P36" s="6"/>
    </row>
    <row r="37" spans="3:16">
      <c r="C37" s="238"/>
      <c r="D37" s="243"/>
      <c r="E37" s="243"/>
      <c r="F37" s="243"/>
      <c r="G37" s="243"/>
      <c r="H37" s="243"/>
      <c r="I37" s="243"/>
      <c r="J37" s="243"/>
      <c r="K37" s="243"/>
      <c r="L37" s="243"/>
      <c r="M37" s="86"/>
      <c r="N37" s="55"/>
      <c r="O37" s="55"/>
      <c r="P37" s="6"/>
    </row>
    <row r="38" spans="3:16" ht="15">
      <c r="C38" s="241" t="s">
        <v>118</v>
      </c>
      <c r="D38" s="251">
        <f t="shared" ref="D38:K38" si="1">SUM(D24:D36)</f>
        <v>1062556872</v>
      </c>
      <c r="E38" s="251">
        <f t="shared" si="1"/>
        <v>157984351</v>
      </c>
      <c r="F38" s="251">
        <f t="shared" si="1"/>
        <v>49346690</v>
      </c>
      <c r="G38" s="251">
        <f t="shared" si="1"/>
        <v>34999253</v>
      </c>
      <c r="H38" s="251">
        <f t="shared" si="1"/>
        <v>261929546</v>
      </c>
      <c r="I38" s="251">
        <f t="shared" si="1"/>
        <v>-7058666</v>
      </c>
      <c r="J38" s="251">
        <f t="shared" si="1"/>
        <v>90304427</v>
      </c>
      <c r="K38" s="251">
        <f t="shared" si="1"/>
        <v>21192196</v>
      </c>
      <c r="L38" s="251">
        <f>SUM(D38:K38)</f>
        <v>1671254669</v>
      </c>
      <c r="M38" s="86"/>
      <c r="N38" s="55"/>
      <c r="O38" s="55"/>
      <c r="P38" s="6"/>
    </row>
    <row r="39" spans="3:16">
      <c r="C39" s="238"/>
      <c r="D39" s="252"/>
      <c r="E39" s="252"/>
      <c r="F39" s="252"/>
      <c r="G39" s="252"/>
      <c r="H39" s="252"/>
      <c r="I39" s="252"/>
      <c r="J39" s="252"/>
      <c r="K39" s="252"/>
      <c r="L39" s="252"/>
      <c r="M39" s="86"/>
      <c r="N39" s="55"/>
      <c r="O39" s="55"/>
      <c r="P39" s="6"/>
    </row>
    <row r="40" spans="3:16">
      <c r="C40" s="238"/>
      <c r="D40" s="252"/>
      <c r="E40" s="252"/>
      <c r="F40" s="252"/>
      <c r="G40" s="252"/>
      <c r="H40" s="253"/>
      <c r="I40" s="253"/>
      <c r="J40" s="252"/>
      <c r="K40" s="252"/>
      <c r="L40" s="252"/>
      <c r="M40" s="86"/>
      <c r="N40" s="55"/>
      <c r="O40" s="55"/>
      <c r="P40" s="6"/>
    </row>
    <row r="41" spans="3:16" s="98" customFormat="1">
      <c r="C41" s="254" t="s">
        <v>119</v>
      </c>
      <c r="D41" s="255"/>
      <c r="E41" s="256"/>
      <c r="F41" s="257"/>
      <c r="G41" s="257"/>
      <c r="H41" s="257"/>
      <c r="I41" s="257"/>
      <c r="J41" s="257"/>
      <c r="K41" s="257"/>
      <c r="L41" s="257"/>
      <c r="M41" s="97"/>
      <c r="N41" s="69"/>
      <c r="O41" s="69"/>
      <c r="P41" s="69"/>
    </row>
    <row r="42" spans="3:16">
      <c r="C42" s="258"/>
      <c r="D42" s="259"/>
      <c r="E42" s="260"/>
      <c r="F42" s="261"/>
      <c r="G42" s="261"/>
      <c r="H42" s="261"/>
      <c r="I42" s="261"/>
      <c r="J42" s="261"/>
      <c r="K42" s="261"/>
      <c r="L42" s="261"/>
      <c r="M42" s="97"/>
      <c r="N42" s="69"/>
      <c r="O42" s="69"/>
      <c r="P42" s="69"/>
    </row>
    <row r="43" spans="3:16">
      <c r="C43" s="262"/>
      <c r="D43" s="263"/>
      <c r="E43" s="263"/>
      <c r="F43" s="264"/>
      <c r="G43" s="264"/>
      <c r="H43" s="265"/>
      <c r="I43" s="265"/>
      <c r="J43" s="265"/>
      <c r="K43" s="265"/>
      <c r="L43" s="265"/>
      <c r="M43" s="86"/>
      <c r="N43" s="3"/>
      <c r="O43" s="3"/>
      <c r="P43" s="3"/>
    </row>
    <row r="44" spans="3:16">
      <c r="C44" s="262"/>
      <c r="D44" s="266"/>
      <c r="E44" s="266"/>
      <c r="F44" s="266"/>
      <c r="G44" s="266"/>
      <c r="H44" s="266"/>
      <c r="I44" s="266"/>
      <c r="J44" s="266"/>
      <c r="K44" s="266"/>
      <c r="L44" s="266"/>
      <c r="M44" s="86"/>
      <c r="N44" s="3"/>
      <c r="O44" s="3"/>
    </row>
    <row r="45" spans="3:16">
      <c r="C45" s="267"/>
      <c r="D45" s="268"/>
      <c r="E45" s="269"/>
      <c r="F45" s="268"/>
      <c r="G45" s="270"/>
      <c r="H45" s="268"/>
      <c r="I45" s="268"/>
      <c r="J45" s="268"/>
      <c r="K45" s="268"/>
      <c r="L45" s="268"/>
      <c r="M45" s="86"/>
      <c r="N45" s="3"/>
      <c r="O45" s="3"/>
    </row>
    <row r="46" spans="3:16">
      <c r="C46" s="271"/>
      <c r="D46" s="268"/>
      <c r="E46" s="269"/>
      <c r="F46" s="268"/>
      <c r="G46" s="270"/>
      <c r="H46" s="268"/>
      <c r="I46" s="268"/>
      <c r="J46" s="268"/>
      <c r="K46" s="268"/>
      <c r="L46" s="268"/>
      <c r="M46" s="99"/>
      <c r="N46" s="5"/>
      <c r="O46" s="5"/>
    </row>
    <row r="47" spans="3:16">
      <c r="C47" s="271"/>
      <c r="D47" s="268"/>
      <c r="E47" s="269"/>
      <c r="F47" s="268"/>
      <c r="G47" s="268"/>
      <c r="H47" s="268"/>
      <c r="I47" s="268"/>
      <c r="J47" s="268"/>
      <c r="K47" s="268"/>
      <c r="L47" s="268"/>
      <c r="M47" s="99"/>
      <c r="N47" s="5"/>
      <c r="O47" s="5"/>
    </row>
    <row r="48" spans="3:16">
      <c r="C48" s="271"/>
      <c r="D48" s="272"/>
      <c r="E48" s="272"/>
      <c r="F48" s="272"/>
      <c r="G48" s="272"/>
      <c r="H48" s="272"/>
      <c r="I48" s="272"/>
      <c r="J48" s="272"/>
      <c r="K48" s="272"/>
      <c r="L48" s="272"/>
      <c r="M48" s="99"/>
      <c r="N48" s="5"/>
      <c r="O48" s="5"/>
    </row>
    <row r="49" spans="3:29">
      <c r="C49" s="271"/>
      <c r="D49" s="268"/>
      <c r="E49" s="268"/>
      <c r="F49" s="268"/>
      <c r="G49" s="268"/>
      <c r="H49" s="268"/>
      <c r="I49" s="268"/>
      <c r="J49" s="268"/>
      <c r="K49" s="268"/>
      <c r="L49" s="268"/>
      <c r="M49" s="99"/>
      <c r="N49" s="5"/>
      <c r="O49" s="5"/>
    </row>
    <row r="50" spans="3:29">
      <c r="C50" s="273"/>
      <c r="D50" s="274"/>
      <c r="E50" s="268"/>
      <c r="F50" s="268"/>
      <c r="G50" s="272"/>
      <c r="H50" s="268"/>
      <c r="I50" s="268"/>
      <c r="J50" s="268"/>
      <c r="K50" s="268"/>
      <c r="L50" s="268"/>
      <c r="M50" s="99"/>
      <c r="N50" s="5"/>
      <c r="O50" s="5"/>
    </row>
    <row r="51" spans="3:29">
      <c r="C51" s="238"/>
      <c r="D51" s="272"/>
      <c r="E51" s="272"/>
      <c r="F51" s="272"/>
      <c r="G51" s="272"/>
      <c r="H51" s="272"/>
      <c r="I51" s="272"/>
      <c r="J51" s="272"/>
      <c r="K51" s="272"/>
      <c r="L51" s="272"/>
      <c r="M51" s="99"/>
      <c r="N51" s="5"/>
      <c r="O51" s="5"/>
    </row>
    <row r="52" spans="3:29">
      <c r="C52" s="238"/>
      <c r="D52" s="275"/>
      <c r="E52" s="275"/>
      <c r="F52" s="275"/>
      <c r="G52" s="275"/>
      <c r="H52" s="275"/>
      <c r="I52" s="275"/>
      <c r="J52" s="275"/>
      <c r="K52" s="275"/>
      <c r="L52" s="275"/>
      <c r="M52" s="86"/>
      <c r="N52" s="55"/>
      <c r="O52" s="55"/>
    </row>
    <row r="53" spans="3:29">
      <c r="C53" s="238"/>
      <c r="D53" s="275"/>
      <c r="E53" s="275"/>
      <c r="F53" s="275"/>
      <c r="G53" s="275"/>
      <c r="H53" s="275"/>
      <c r="I53" s="275"/>
      <c r="J53" s="275"/>
      <c r="K53" s="275"/>
      <c r="L53" s="275"/>
      <c r="M53" s="86"/>
      <c r="N53" s="55"/>
      <c r="O53" s="55"/>
    </row>
    <row r="54" spans="3:29">
      <c r="C54" s="238"/>
      <c r="D54" s="253"/>
      <c r="E54" s="253"/>
      <c r="F54" s="253"/>
      <c r="G54" s="253"/>
      <c r="H54" s="253"/>
      <c r="I54" s="253"/>
      <c r="J54" s="253"/>
      <c r="K54" s="253"/>
      <c r="L54" s="253"/>
      <c r="M54" s="86"/>
      <c r="N54" s="55"/>
      <c r="O54" s="55"/>
    </row>
    <row r="55" spans="3:29">
      <c r="C55" s="238"/>
      <c r="D55" s="253"/>
      <c r="E55" s="253"/>
      <c r="F55" s="253"/>
      <c r="G55" s="253"/>
      <c r="H55" s="253"/>
      <c r="I55" s="253"/>
      <c r="J55" s="253"/>
      <c r="K55" s="253"/>
      <c r="L55" s="253"/>
      <c r="M55" s="86"/>
      <c r="N55" s="55"/>
      <c r="O55" s="55"/>
    </row>
    <row r="56" spans="3:29">
      <c r="C56" s="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55"/>
      <c r="O56" s="55"/>
    </row>
    <row r="58" spans="3:29">
      <c r="C58" s="6"/>
      <c r="D58" s="86"/>
      <c r="E58" s="83"/>
      <c r="F58" s="83"/>
      <c r="G58" s="83"/>
      <c r="H58" s="83"/>
      <c r="I58" s="83"/>
      <c r="J58" s="83"/>
      <c r="K58" s="83"/>
      <c r="L58" s="83"/>
      <c r="M58" s="83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3:29">
      <c r="C59" s="6"/>
      <c r="D59" s="86"/>
      <c r="E59" s="83"/>
      <c r="F59" s="83"/>
      <c r="G59" s="83"/>
      <c r="H59" s="83"/>
      <c r="I59" s="83"/>
      <c r="J59" s="83"/>
      <c r="K59" s="83"/>
      <c r="L59" s="83"/>
      <c r="M59" s="83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3:29">
      <c r="D60" s="86"/>
    </row>
    <row r="61" spans="3:29">
      <c r="D61" s="86"/>
    </row>
    <row r="62" spans="3:29">
      <c r="D62" s="86"/>
    </row>
    <row r="63" spans="3:29">
      <c r="D63" s="86"/>
    </row>
    <row r="64" spans="3:29">
      <c r="D64" s="86"/>
    </row>
  </sheetData>
  <sheetProtection algorithmName="SHA-512" hashValue="hbisX1W/76UP8emTzlPF7FKh1ifqKwByq/Qh4bvz0FKYTVzeEaUgpjAF2aKhmsZ7qVFfu+ZwKobsbWgzsjE7Zw==" saltValue="L26cpW4kgGKqJ/jVF3MIQQ==" spinCount="100000" sheet="1" objects="1" scenarios="1" insertColumns="0" insertRows="0" deleteColumns="0" deleteRows="0"/>
  <mergeCells count="7">
    <mergeCell ref="D7:D8"/>
    <mergeCell ref="E7:G7"/>
    <mergeCell ref="H7:H8"/>
    <mergeCell ref="J7:J8"/>
    <mergeCell ref="L7:L8"/>
    <mergeCell ref="K7:K8"/>
    <mergeCell ref="I7:I8"/>
  </mergeCells>
  <pageMargins left="0.98425196850393704" right="0.51181102362204722" top="0.98425196850393704" bottom="0.78740157480314965" header="0.51181102362204722" footer="0.51181102362204722"/>
  <pageSetup scale="47" firstPageNumber="6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O111"/>
  <sheetViews>
    <sheetView tabSelected="1" view="pageBreakPreview" zoomScaleNormal="100" zoomScaleSheetLayoutView="100" workbookViewId="0">
      <selection activeCell="C29" sqref="C29"/>
    </sheetView>
  </sheetViews>
  <sheetFormatPr baseColWidth="10" defaultColWidth="11.42578125" defaultRowHeight="12.75"/>
  <cols>
    <col min="1" max="2" width="11.42578125" style="4"/>
    <col min="3" max="3" width="103.28515625" style="4" customWidth="1"/>
    <col min="4" max="5" width="23.28515625" style="4" customWidth="1"/>
    <col min="6" max="6" width="16.7109375" style="4" bestFit="1" customWidth="1"/>
    <col min="7" max="7" width="16" style="4" customWidth="1"/>
    <col min="8" max="8" width="11.42578125" style="4"/>
    <col min="9" max="9" width="17.7109375" style="4" bestFit="1" customWidth="1"/>
    <col min="10" max="10" width="17.5703125" style="4" bestFit="1" customWidth="1"/>
    <col min="11" max="16384" width="11.42578125" style="4"/>
  </cols>
  <sheetData>
    <row r="1" spans="3:8" ht="15.75">
      <c r="C1" s="172" t="s">
        <v>120</v>
      </c>
      <c r="D1" s="172"/>
      <c r="E1" s="278"/>
    </row>
    <row r="2" spans="3:8" ht="14.25">
      <c r="C2" s="174" t="s">
        <v>228</v>
      </c>
      <c r="D2" s="279"/>
      <c r="E2" s="280"/>
    </row>
    <row r="3" spans="3:8" ht="14.25">
      <c r="C3" s="281" t="s">
        <v>101</v>
      </c>
      <c r="D3" s="279"/>
      <c r="E3" s="280"/>
    </row>
    <row r="4" spans="3:8" ht="14.25">
      <c r="C4" s="281" t="s">
        <v>99</v>
      </c>
      <c r="D4" s="279"/>
      <c r="E4" s="280"/>
    </row>
    <row r="5" spans="3:8" ht="14.25">
      <c r="C5" s="282"/>
      <c r="D5" s="283"/>
      <c r="E5" s="283"/>
    </row>
    <row r="6" spans="3:8">
      <c r="C6" s="278"/>
      <c r="D6" s="278"/>
      <c r="E6" s="278"/>
    </row>
    <row r="7" spans="3:8">
      <c r="C7" s="278"/>
      <c r="D7" s="278"/>
      <c r="E7" s="278"/>
    </row>
    <row r="8" spans="3:8">
      <c r="C8" s="278"/>
      <c r="D8" s="284">
        <v>2018</v>
      </c>
      <c r="E8" s="284">
        <v>2017</v>
      </c>
    </row>
    <row r="9" spans="3:8">
      <c r="C9" s="278"/>
      <c r="D9" s="278"/>
      <c r="E9" s="278"/>
    </row>
    <row r="10" spans="3:8">
      <c r="C10" s="285" t="s">
        <v>121</v>
      </c>
      <c r="D10" s="278"/>
      <c r="E10" s="278"/>
    </row>
    <row r="11" spans="3:8">
      <c r="C11" s="182" t="s">
        <v>201</v>
      </c>
      <c r="D11" s="122">
        <f>+'Estado de Resultados'!E88</f>
        <v>93017062</v>
      </c>
      <c r="E11" s="122">
        <f>+'Estado de Resultados'!F88</f>
        <v>116087456</v>
      </c>
    </row>
    <row r="12" spans="3:8">
      <c r="C12" s="182" t="s">
        <v>122</v>
      </c>
      <c r="D12" s="124"/>
      <c r="E12" s="124"/>
    </row>
    <row r="13" spans="3:8">
      <c r="C13" s="185" t="s">
        <v>123</v>
      </c>
      <c r="D13" s="124"/>
      <c r="E13" s="124"/>
    </row>
    <row r="14" spans="3:8">
      <c r="C14" s="286" t="s">
        <v>124</v>
      </c>
      <c r="D14" s="124">
        <v>1039</v>
      </c>
      <c r="E14" s="127">
        <v>0</v>
      </c>
    </row>
    <row r="15" spans="3:8">
      <c r="C15" s="286" t="s">
        <v>125</v>
      </c>
      <c r="D15" s="124">
        <v>36999001</v>
      </c>
      <c r="E15" s="124">
        <v>52491761</v>
      </c>
      <c r="H15" s="8"/>
    </row>
    <row r="16" spans="3:8">
      <c r="C16" s="286" t="s">
        <v>126</v>
      </c>
      <c r="D16" s="124">
        <v>6580464</v>
      </c>
      <c r="E16" s="124">
        <v>18828103</v>
      </c>
      <c r="H16" s="8"/>
    </row>
    <row r="17" spans="3:8">
      <c r="C17" s="286" t="s">
        <v>127</v>
      </c>
      <c r="D17" s="124">
        <v>4707580</v>
      </c>
      <c r="E17" s="124">
        <v>1261061</v>
      </c>
      <c r="H17" s="8"/>
    </row>
    <row r="18" spans="3:8">
      <c r="C18" s="286" t="s">
        <v>128</v>
      </c>
      <c r="D18" s="124">
        <v>939</v>
      </c>
      <c r="E18" s="124">
        <v>16651</v>
      </c>
      <c r="H18" s="8"/>
    </row>
    <row r="19" spans="3:8">
      <c r="C19" s="286" t="s">
        <v>129</v>
      </c>
      <c r="D19" s="124">
        <v>1865775</v>
      </c>
      <c r="E19" s="124">
        <v>1834482</v>
      </c>
      <c r="H19" s="8"/>
    </row>
    <row r="20" spans="3:8">
      <c r="C20" s="286" t="s">
        <v>130</v>
      </c>
      <c r="D20" s="124">
        <v>2952535</v>
      </c>
      <c r="E20" s="124">
        <v>2705407</v>
      </c>
      <c r="G20" s="9"/>
      <c r="H20" s="8"/>
    </row>
    <row r="21" spans="3:8">
      <c r="C21" s="286" t="s">
        <v>179</v>
      </c>
      <c r="D21" s="124">
        <v>95119</v>
      </c>
      <c r="E21" s="124">
        <v>89418</v>
      </c>
      <c r="G21" s="9"/>
      <c r="H21" s="8"/>
    </row>
    <row r="22" spans="3:8">
      <c r="C22" s="286" t="s">
        <v>131</v>
      </c>
      <c r="D22" s="124">
        <v>2646046</v>
      </c>
      <c r="E22" s="124">
        <v>-10638345</v>
      </c>
      <c r="G22" s="9"/>
      <c r="H22" s="8"/>
    </row>
    <row r="23" spans="3:8">
      <c r="C23" s="286" t="s">
        <v>186</v>
      </c>
      <c r="D23" s="124">
        <v>-229324</v>
      </c>
      <c r="E23" s="127">
        <v>0</v>
      </c>
      <c r="G23" s="9"/>
      <c r="H23" s="8"/>
    </row>
    <row r="24" spans="3:8">
      <c r="C24" s="286" t="s">
        <v>132</v>
      </c>
      <c r="D24" s="124">
        <v>2599103</v>
      </c>
      <c r="E24" s="124">
        <v>2259757</v>
      </c>
      <c r="H24" s="8"/>
    </row>
    <row r="25" spans="3:8">
      <c r="C25" s="286" t="s">
        <v>200</v>
      </c>
      <c r="D25" s="124">
        <v>5197221</v>
      </c>
      <c r="E25" s="124">
        <v>-2500</v>
      </c>
      <c r="H25" s="8"/>
    </row>
    <row r="26" spans="3:8">
      <c r="C26" s="286" t="s">
        <v>213</v>
      </c>
      <c r="D26" s="124">
        <v>-2384853</v>
      </c>
      <c r="E26" s="124">
        <v>-438224</v>
      </c>
      <c r="H26" s="8"/>
    </row>
    <row r="27" spans="3:8">
      <c r="C27" s="286" t="s">
        <v>199</v>
      </c>
      <c r="D27" s="124">
        <v>-165477</v>
      </c>
      <c r="E27" s="124">
        <v>-1553294</v>
      </c>
      <c r="H27" s="8"/>
    </row>
    <row r="28" spans="3:8">
      <c r="C28" s="286" t="s">
        <v>214</v>
      </c>
      <c r="D28" s="124">
        <v>-295123</v>
      </c>
      <c r="E28" s="124">
        <v>-294749</v>
      </c>
      <c r="H28" s="8"/>
    </row>
    <row r="29" spans="3:8">
      <c r="C29" s="286" t="s">
        <v>180</v>
      </c>
      <c r="D29" s="124">
        <v>-24951956</v>
      </c>
      <c r="E29" s="124">
        <v>-35788723</v>
      </c>
      <c r="H29" s="8"/>
    </row>
    <row r="30" spans="3:8">
      <c r="C30" s="286" t="s">
        <v>133</v>
      </c>
      <c r="D30" s="124">
        <v>-1006814</v>
      </c>
      <c r="E30" s="124">
        <v>-10841981</v>
      </c>
      <c r="H30" s="8"/>
    </row>
    <row r="31" spans="3:8">
      <c r="C31" s="286" t="s">
        <v>181</v>
      </c>
      <c r="D31" s="127">
        <v>0</v>
      </c>
      <c r="E31" s="124">
        <v>-337755</v>
      </c>
      <c r="H31" s="8"/>
    </row>
    <row r="32" spans="3:8">
      <c r="C32" s="286" t="s">
        <v>134</v>
      </c>
      <c r="D32" s="124">
        <v>-72428079</v>
      </c>
      <c r="E32" s="124">
        <v>-99475182</v>
      </c>
      <c r="H32" s="8"/>
    </row>
    <row r="33" spans="3:8">
      <c r="C33" s="286" t="s">
        <v>135</v>
      </c>
      <c r="D33" s="124">
        <v>-39579856</v>
      </c>
      <c r="E33" s="124">
        <v>-10836560</v>
      </c>
      <c r="H33" s="8"/>
    </row>
    <row r="34" spans="3:8">
      <c r="C34" s="286" t="s">
        <v>198</v>
      </c>
      <c r="D34" s="124">
        <v>-22332849</v>
      </c>
      <c r="E34" s="124">
        <v>9881629</v>
      </c>
      <c r="F34" s="28"/>
      <c r="H34" s="8"/>
    </row>
    <row r="35" spans="3:8">
      <c r="C35" s="286" t="s">
        <v>197</v>
      </c>
      <c r="D35" s="124">
        <v>-1009363639</v>
      </c>
      <c r="E35" s="124">
        <v>-18972595</v>
      </c>
      <c r="H35" s="8"/>
    </row>
    <row r="36" spans="3:8">
      <c r="C36" s="286" t="s">
        <v>196</v>
      </c>
      <c r="D36" s="124">
        <v>-71222368</v>
      </c>
      <c r="E36" s="124">
        <v>-2880549</v>
      </c>
      <c r="H36" s="8"/>
    </row>
    <row r="37" spans="3:8">
      <c r="C37" s="286" t="s">
        <v>136</v>
      </c>
      <c r="D37" s="124">
        <v>-33908703</v>
      </c>
      <c r="E37" s="124">
        <v>29585456</v>
      </c>
      <c r="H37" s="8"/>
    </row>
    <row r="38" spans="3:8">
      <c r="C38" s="286" t="s">
        <v>195</v>
      </c>
      <c r="D38" s="124">
        <v>2504392</v>
      </c>
      <c r="E38" s="124">
        <v>22819744</v>
      </c>
    </row>
    <row r="39" spans="3:8">
      <c r="C39" s="286" t="s">
        <v>138</v>
      </c>
      <c r="D39" s="124">
        <v>-5197221</v>
      </c>
      <c r="E39" s="124">
        <v>748249</v>
      </c>
    </row>
    <row r="40" spans="3:8">
      <c r="C40" s="286" t="s">
        <v>137</v>
      </c>
      <c r="D40" s="124">
        <v>1766557</v>
      </c>
      <c r="E40" s="124">
        <v>456098</v>
      </c>
    </row>
    <row r="41" spans="3:8">
      <c r="C41" s="286" t="s">
        <v>182</v>
      </c>
      <c r="D41" s="124">
        <v>2647201</v>
      </c>
      <c r="E41" s="124">
        <v>865</v>
      </c>
    </row>
    <row r="42" spans="3:8">
      <c r="C42" s="286" t="s">
        <v>183</v>
      </c>
      <c r="D42" s="124">
        <v>50187</v>
      </c>
      <c r="E42" s="124">
        <v>64413</v>
      </c>
    </row>
    <row r="43" spans="3:8">
      <c r="C43" s="286" t="s">
        <v>139</v>
      </c>
      <c r="D43" s="124">
        <v>322375913</v>
      </c>
      <c r="E43" s="124">
        <v>-274795558</v>
      </c>
    </row>
    <row r="44" spans="3:8">
      <c r="C44" s="286" t="s">
        <v>140</v>
      </c>
      <c r="D44" s="124">
        <v>1078200</v>
      </c>
      <c r="E44" s="124">
        <v>-37961164</v>
      </c>
    </row>
    <row r="45" spans="3:8">
      <c r="C45" s="286" t="s">
        <v>184</v>
      </c>
      <c r="D45" s="124">
        <v>46247589</v>
      </c>
      <c r="E45" s="124">
        <v>-16732123</v>
      </c>
    </row>
    <row r="46" spans="3:8">
      <c r="C46" s="286" t="s">
        <v>194</v>
      </c>
      <c r="D46" s="124">
        <v>27479195</v>
      </c>
      <c r="E46" s="124">
        <v>13390897</v>
      </c>
      <c r="F46" s="29"/>
      <c r="G46" s="9"/>
    </row>
    <row r="47" spans="3:8">
      <c r="C47" s="286" t="s">
        <v>223</v>
      </c>
      <c r="D47" s="124">
        <f>695463-1826020</f>
        <v>-1130557</v>
      </c>
      <c r="E47" s="124">
        <f>-9710050-1088586</f>
        <v>-10798636</v>
      </c>
      <c r="F47" s="9"/>
      <c r="G47" s="104"/>
    </row>
    <row r="48" spans="3:8">
      <c r="C48" s="286" t="s">
        <v>193</v>
      </c>
      <c r="D48" s="124">
        <v>-405554</v>
      </c>
      <c r="E48" s="124">
        <v>-910354</v>
      </c>
    </row>
    <row r="49" spans="3:5">
      <c r="C49" s="286" t="s">
        <v>192</v>
      </c>
      <c r="D49" s="124">
        <v>325716</v>
      </c>
      <c r="E49" s="124">
        <v>-579488</v>
      </c>
    </row>
    <row r="50" spans="3:5">
      <c r="C50" s="286" t="s">
        <v>141</v>
      </c>
      <c r="D50" s="124">
        <v>208754286</v>
      </c>
      <c r="E50" s="124">
        <v>-13055547</v>
      </c>
    </row>
    <row r="51" spans="3:5">
      <c r="C51" s="286" t="s">
        <v>142</v>
      </c>
      <c r="D51" s="124">
        <v>40787</v>
      </c>
      <c r="E51" s="124">
        <v>-6634</v>
      </c>
    </row>
    <row r="52" spans="3:5">
      <c r="C52" s="286" t="s">
        <v>43</v>
      </c>
      <c r="D52" s="124">
        <v>64620795</v>
      </c>
      <c r="E52" s="124">
        <v>37958443</v>
      </c>
    </row>
    <row r="53" spans="3:5">
      <c r="C53" s="286" t="s">
        <v>215</v>
      </c>
      <c r="D53" s="124">
        <v>312384</v>
      </c>
      <c r="E53" s="124">
        <v>315902</v>
      </c>
    </row>
    <row r="54" spans="3:5">
      <c r="C54" s="286" t="s">
        <v>143</v>
      </c>
      <c r="D54" s="124">
        <v>-593741289</v>
      </c>
      <c r="E54" s="124">
        <v>-1314324914</v>
      </c>
    </row>
    <row r="55" spans="3:5">
      <c r="C55" s="286" t="s">
        <v>144</v>
      </c>
      <c r="D55" s="124">
        <v>-1130089</v>
      </c>
      <c r="E55" s="124">
        <v>-847135</v>
      </c>
    </row>
    <row r="56" spans="3:5">
      <c r="C56" s="286" t="s">
        <v>191</v>
      </c>
      <c r="D56" s="124">
        <f>-273082+1826020-2712635</f>
        <v>-1159697</v>
      </c>
      <c r="E56" s="124">
        <f>3494497+1088586-2170899</f>
        <v>2412184</v>
      </c>
    </row>
    <row r="57" spans="3:5" ht="15">
      <c r="C57" s="286" t="s">
        <v>145</v>
      </c>
      <c r="D57" s="129">
        <v>-1830259</v>
      </c>
      <c r="E57" s="129">
        <v>-1949223</v>
      </c>
    </row>
    <row r="58" spans="3:5">
      <c r="C58" s="278"/>
      <c r="D58" s="124"/>
      <c r="E58" s="124"/>
    </row>
    <row r="59" spans="3:5" ht="15">
      <c r="C59" s="287" t="s">
        <v>146</v>
      </c>
      <c r="D59" s="129">
        <f>SUM(D14:D58)</f>
        <v>-1140615683</v>
      </c>
      <c r="E59" s="129">
        <f>SUM(E14:E58)</f>
        <v>-1666900713</v>
      </c>
    </row>
    <row r="60" spans="3:5">
      <c r="C60" s="278"/>
      <c r="D60" s="124"/>
      <c r="E60" s="124"/>
    </row>
    <row r="61" spans="3:5" ht="15">
      <c r="C61" s="287" t="s">
        <v>216</v>
      </c>
      <c r="D61" s="129">
        <f>+D11+D59</f>
        <v>-1047598621</v>
      </c>
      <c r="E61" s="129">
        <f>+E11+E59</f>
        <v>-1550813257</v>
      </c>
    </row>
    <row r="62" spans="3:5">
      <c r="C62" s="278"/>
      <c r="D62" s="124"/>
      <c r="E62" s="124"/>
    </row>
    <row r="63" spans="3:5">
      <c r="C63" s="285" t="s">
        <v>147</v>
      </c>
      <c r="D63" s="124"/>
      <c r="E63" s="124"/>
    </row>
    <row r="64" spans="3:5">
      <c r="C64" s="288" t="s">
        <v>148</v>
      </c>
      <c r="D64" s="124">
        <v>-219007213</v>
      </c>
      <c r="E64" s="124">
        <v>71588396</v>
      </c>
    </row>
    <row r="65" spans="3:5">
      <c r="C65" s="288" t="s">
        <v>149</v>
      </c>
      <c r="D65" s="124">
        <v>-170487448</v>
      </c>
      <c r="E65" s="124">
        <v>213114732</v>
      </c>
    </row>
    <row r="66" spans="3:5">
      <c r="C66" s="288" t="s">
        <v>150</v>
      </c>
      <c r="D66" s="124">
        <v>-21608383</v>
      </c>
      <c r="E66" s="124">
        <v>-16643670</v>
      </c>
    </row>
    <row r="67" spans="3:5">
      <c r="C67" s="288" t="s">
        <v>151</v>
      </c>
      <c r="D67" s="124">
        <v>-845704</v>
      </c>
      <c r="E67" s="124">
        <v>-794315</v>
      </c>
    </row>
    <row r="68" spans="3:5">
      <c r="C68" s="288" t="s">
        <v>185</v>
      </c>
      <c r="D68" s="127">
        <v>0</v>
      </c>
      <c r="E68" s="124">
        <v>-2798545</v>
      </c>
    </row>
    <row r="69" spans="3:5">
      <c r="C69" s="288" t="s">
        <v>98</v>
      </c>
      <c r="D69" s="124">
        <v>-1822562</v>
      </c>
      <c r="E69" s="124">
        <v>-487443</v>
      </c>
    </row>
    <row r="70" spans="3:5" ht="15">
      <c r="C70" s="288" t="s">
        <v>152</v>
      </c>
      <c r="D70" s="129">
        <v>-3958187</v>
      </c>
      <c r="E70" s="129">
        <v>-3800641</v>
      </c>
    </row>
    <row r="71" spans="3:5">
      <c r="C71" s="278"/>
      <c r="D71" s="124"/>
      <c r="E71" s="124"/>
    </row>
    <row r="72" spans="3:5" ht="15">
      <c r="C72" s="289" t="s">
        <v>153</v>
      </c>
      <c r="D72" s="129">
        <f>SUM(D64:D71)</f>
        <v>-417729497</v>
      </c>
      <c r="E72" s="129">
        <f>SUM(E64:E71)</f>
        <v>260178514</v>
      </c>
    </row>
    <row r="73" spans="3:5">
      <c r="C73" s="278"/>
      <c r="D73" s="124"/>
      <c r="E73" s="124"/>
    </row>
    <row r="74" spans="3:5">
      <c r="C74" s="285" t="s">
        <v>154</v>
      </c>
      <c r="D74" s="124"/>
      <c r="E74" s="124"/>
    </row>
    <row r="75" spans="3:5">
      <c r="C75" s="182" t="s">
        <v>188</v>
      </c>
      <c r="D75" s="124">
        <v>56300168</v>
      </c>
      <c r="E75" s="124">
        <v>5087294</v>
      </c>
    </row>
    <row r="76" spans="3:5">
      <c r="C76" s="182" t="s">
        <v>189</v>
      </c>
      <c r="D76" s="124">
        <v>2722855</v>
      </c>
      <c r="E76" s="124">
        <v>10503164</v>
      </c>
    </row>
    <row r="77" spans="3:5">
      <c r="C77" s="182" t="s">
        <v>155</v>
      </c>
      <c r="D77" s="124">
        <v>1474491146</v>
      </c>
      <c r="E77" s="124">
        <v>1424573240</v>
      </c>
    </row>
    <row r="78" spans="3:5">
      <c r="C78" s="182" t="s">
        <v>156</v>
      </c>
      <c r="D78" s="124">
        <v>1987562</v>
      </c>
      <c r="E78" s="124">
        <v>487443</v>
      </c>
    </row>
    <row r="79" spans="3:5">
      <c r="C79" s="182" t="s">
        <v>190</v>
      </c>
      <c r="D79" s="124">
        <v>-535504</v>
      </c>
      <c r="E79" s="124">
        <v>-152239</v>
      </c>
    </row>
    <row r="80" spans="3:5" ht="15">
      <c r="C80" s="182" t="s">
        <v>157</v>
      </c>
      <c r="D80" s="129">
        <v>-80021158</v>
      </c>
      <c r="E80" s="129">
        <v>-87767198</v>
      </c>
    </row>
    <row r="81" spans="3:11">
      <c r="C81" s="278"/>
      <c r="D81" s="124"/>
      <c r="E81" s="124"/>
    </row>
    <row r="82" spans="3:11" ht="15">
      <c r="C82" s="289" t="s">
        <v>212</v>
      </c>
      <c r="D82" s="129">
        <f>SUM(D75:D81)</f>
        <v>1454945069</v>
      </c>
      <c r="E82" s="129">
        <f>SUM(E75:E81)</f>
        <v>1352731704</v>
      </c>
    </row>
    <row r="83" spans="3:11">
      <c r="C83" s="278"/>
      <c r="D83" s="124"/>
      <c r="E83" s="124"/>
    </row>
    <row r="84" spans="3:11">
      <c r="C84" s="285" t="s">
        <v>187</v>
      </c>
      <c r="D84" s="124">
        <f>+D61+D72+D82</f>
        <v>-10383049</v>
      </c>
      <c r="E84" s="124">
        <f>+E61+E72+E82</f>
        <v>62096961</v>
      </c>
    </row>
    <row r="85" spans="3:11">
      <c r="C85" s="278"/>
      <c r="D85" s="124"/>
      <c r="E85" s="124"/>
      <c r="J85" s="9"/>
    </row>
    <row r="86" spans="3:11" ht="15">
      <c r="C86" s="285" t="s">
        <v>158</v>
      </c>
      <c r="D86" s="129">
        <v>175512333</v>
      </c>
      <c r="E86" s="129">
        <v>113415372</v>
      </c>
      <c r="J86" s="9"/>
    </row>
    <row r="87" spans="3:11">
      <c r="C87" s="285"/>
      <c r="D87" s="124"/>
      <c r="E87" s="124"/>
    </row>
    <row r="88" spans="3:11" ht="15">
      <c r="C88" s="285" t="s">
        <v>159</v>
      </c>
      <c r="D88" s="136">
        <f>+D84+D86</f>
        <v>165129284</v>
      </c>
      <c r="E88" s="136">
        <f>+E84+E86</f>
        <v>175512333</v>
      </c>
    </row>
    <row r="89" spans="3:11">
      <c r="C89" s="278"/>
      <c r="D89" s="290"/>
      <c r="E89" s="290"/>
    </row>
    <row r="90" spans="3:11">
      <c r="C90" s="291"/>
      <c r="D90" s="209"/>
      <c r="E90" s="209"/>
      <c r="I90" s="1"/>
      <c r="J90" s="1"/>
      <c r="K90" s="1"/>
    </row>
    <row r="91" spans="3:11">
      <c r="C91" s="291"/>
      <c r="D91" s="292"/>
      <c r="E91" s="292"/>
      <c r="I91" s="1"/>
      <c r="J91" s="1"/>
      <c r="K91" s="1"/>
    </row>
    <row r="92" spans="3:11">
      <c r="C92" s="142" t="s">
        <v>58</v>
      </c>
      <c r="D92" s="293"/>
      <c r="E92" s="293"/>
      <c r="I92" s="1"/>
      <c r="J92" s="1"/>
      <c r="K92" s="1"/>
    </row>
    <row r="93" spans="3:11">
      <c r="C93" s="291"/>
      <c r="D93" s="294"/>
      <c r="E93" s="295"/>
      <c r="I93" s="1"/>
      <c r="J93" s="1"/>
      <c r="K93" s="1"/>
    </row>
    <row r="94" spans="3:11">
      <c r="C94" s="301"/>
      <c r="D94" s="301"/>
      <c r="E94" s="301"/>
      <c r="I94" s="1"/>
      <c r="J94" s="1"/>
      <c r="K94" s="1"/>
    </row>
    <row r="95" spans="3:11">
      <c r="C95" s="291"/>
      <c r="D95" s="294"/>
      <c r="E95" s="278"/>
    </row>
    <row r="96" spans="3:11">
      <c r="C96" s="139"/>
      <c r="D96" s="223"/>
      <c r="E96" s="223"/>
    </row>
    <row r="97" spans="3:15">
      <c r="C97" s="224"/>
      <c r="D97" s="118"/>
      <c r="E97" s="193"/>
    </row>
    <row r="98" spans="3:15" ht="15.75">
      <c r="C98" s="224"/>
      <c r="D98" s="118"/>
      <c r="E98" s="193"/>
      <c r="F98" s="12"/>
      <c r="G98" s="12"/>
      <c r="H98" s="12"/>
      <c r="I98" s="12"/>
      <c r="J98" s="13"/>
      <c r="K98" s="12"/>
      <c r="L98" s="12"/>
      <c r="M98" s="14"/>
      <c r="N98" s="12"/>
      <c r="O98" s="12"/>
    </row>
    <row r="99" spans="3:15" ht="15.75">
      <c r="C99" s="225"/>
      <c r="D99" s="139"/>
      <c r="E99" s="226"/>
      <c r="F99" s="12"/>
      <c r="G99" s="12"/>
      <c r="H99" s="16"/>
      <c r="I99" s="12"/>
      <c r="J99" s="17"/>
      <c r="K99" s="18"/>
      <c r="L99" s="18"/>
      <c r="M99" s="19"/>
      <c r="N99" s="12"/>
      <c r="O99" s="12"/>
    </row>
    <row r="100" spans="3:15" ht="15.75">
      <c r="C100" s="227"/>
      <c r="D100" s="139"/>
      <c r="E100" s="193"/>
      <c r="F100" s="12"/>
      <c r="G100" s="12"/>
      <c r="H100" s="20"/>
      <c r="I100" s="12"/>
      <c r="J100" s="21"/>
      <c r="K100" s="12"/>
      <c r="L100" s="12"/>
      <c r="M100" s="14"/>
      <c r="N100" s="12"/>
      <c r="O100" s="12"/>
    </row>
    <row r="101" spans="3:15" ht="15.75">
      <c r="C101" s="224"/>
      <c r="D101" s="139"/>
      <c r="E101" s="193"/>
      <c r="F101" s="12"/>
      <c r="G101" s="12"/>
      <c r="H101" s="20"/>
      <c r="I101" s="12"/>
      <c r="J101" s="21"/>
      <c r="K101" s="12"/>
      <c r="L101" s="12"/>
      <c r="M101" s="14"/>
      <c r="N101" s="12"/>
      <c r="O101" s="12"/>
    </row>
    <row r="102" spans="3:15" ht="15.75">
      <c r="C102" s="224"/>
      <c r="D102" s="118"/>
      <c r="E102" s="193"/>
      <c r="F102" s="12"/>
      <c r="G102" s="12"/>
      <c r="H102" s="12"/>
      <c r="I102" s="12"/>
      <c r="J102" s="21"/>
      <c r="K102" s="12"/>
      <c r="L102" s="12"/>
      <c r="M102" s="14"/>
      <c r="N102" s="12"/>
      <c r="O102" s="12"/>
    </row>
    <row r="103" spans="3:15" ht="15.75">
      <c r="C103" s="224"/>
      <c r="D103" s="118"/>
      <c r="E103" s="193"/>
      <c r="F103" s="12"/>
      <c r="G103" s="12"/>
      <c r="H103" s="12"/>
      <c r="I103" s="12"/>
      <c r="J103" s="21"/>
      <c r="K103" s="12"/>
      <c r="L103" s="12"/>
      <c r="M103" s="14"/>
      <c r="N103" s="12"/>
      <c r="O103" s="12"/>
    </row>
    <row r="104" spans="3:15" ht="15.75">
      <c r="C104" s="177"/>
      <c r="D104" s="296"/>
      <c r="E104" s="296"/>
      <c r="F104" s="12"/>
      <c r="G104" s="12"/>
      <c r="H104" s="12"/>
      <c r="I104" s="12"/>
      <c r="J104" s="13"/>
      <c r="K104" s="12"/>
      <c r="L104" s="12"/>
      <c r="M104" s="14"/>
      <c r="N104" s="12"/>
      <c r="O104" s="12"/>
    </row>
    <row r="105" spans="3:15" ht="15.75">
      <c r="C105" s="297"/>
      <c r="D105" s="297"/>
      <c r="E105" s="297"/>
      <c r="F105" s="12"/>
      <c r="G105" s="12"/>
      <c r="H105" s="12"/>
      <c r="I105" s="12"/>
      <c r="J105" s="13"/>
      <c r="K105" s="12"/>
      <c r="L105" s="12"/>
      <c r="M105" s="14"/>
      <c r="N105" s="12"/>
      <c r="O105" s="12"/>
    </row>
    <row r="106" spans="3:15" ht="15.75">
      <c r="C106" s="12"/>
      <c r="D106" s="12"/>
      <c r="E106" s="12"/>
      <c r="F106" s="12"/>
      <c r="G106" s="12"/>
      <c r="H106" s="12"/>
      <c r="I106" s="12"/>
      <c r="J106" s="13"/>
      <c r="K106" s="12"/>
      <c r="L106" s="12"/>
      <c r="M106" s="14"/>
      <c r="N106" s="12"/>
      <c r="O106" s="12"/>
    </row>
    <row r="107" spans="3:15">
      <c r="D107" s="23"/>
    </row>
    <row r="108" spans="3:15">
      <c r="D108" s="30"/>
    </row>
    <row r="110" spans="3:15">
      <c r="C110" s="24"/>
    </row>
    <row r="111" spans="3:15" ht="12.75" customHeight="1">
      <c r="C111" s="24"/>
    </row>
  </sheetData>
  <sheetProtection algorithmName="SHA-512" hashValue="B8bM2w7kiuEd6lu+8jVSUk0A8ij8uZikhTgPToB5Q1FtIeTzVfu3nlgbJqyahNu74cgLR10ffVEjpzXM4lYDEg==" saltValue="DZnJ6Lo4iUQPV4Ds3MgApA==" spinCount="100000" sheet="1" objects="1" scenarios="1" insertColumns="0" insertRows="0" deleteColumns="0" deleteRows="0"/>
  <mergeCells count="1">
    <mergeCell ref="C94:E94"/>
  </mergeCells>
  <pageMargins left="0.98425196850393704" right="0.51181102362204722" top="0.98425196850393704" bottom="0.78740157480314965" header="0.51181102362204722" footer="0.51181102362204722"/>
  <pageSetup scale="49" firstPageNumber="7" orientation="portrait" useFirstPageNumber="1" r:id="rId1"/>
  <headerFooter alignWithMargins="0">
    <oddFooter>&amp;C&amp;"Verdana,Normal"- &amp;P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0161F-AE3D-4A2C-80CD-21E6D1C17F9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60DA61-5753-44A3-BDA5-07D29B941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0EA3AF-E800-4E62-B5BE-070327E53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Balance</vt:lpstr>
      <vt:lpstr>Estado de Resultados</vt:lpstr>
      <vt:lpstr>Otro Resultado Integral</vt:lpstr>
      <vt:lpstr>ECP</vt:lpstr>
      <vt:lpstr>EFE</vt:lpstr>
      <vt:lpstr>Balance!Área_de_impresión</vt:lpstr>
      <vt:lpstr>ECP!Área_de_impresión</vt:lpstr>
      <vt:lpstr>EFE!Área_de_impresión</vt:lpstr>
      <vt:lpstr>'Estado de Resultados'!Área_de_impresión</vt:lpstr>
      <vt:lpstr>'Otro Resultado Integral'!Área_de_impresión</vt:lpstr>
      <vt:lpstr>EFE!CAJA</vt:lpstr>
    </vt:vector>
  </TitlesOfParts>
  <Company>BCH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2019-04-10T20:11:52Z</cp:lastPrinted>
  <dcterms:created xsi:type="dcterms:W3CDTF">1996-12-17T20:50:00Z</dcterms:created>
  <dcterms:modified xsi:type="dcterms:W3CDTF">2019-04-10T20:28:33Z</dcterms:modified>
</cp:coreProperties>
</file>